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6"/>
  </bookViews>
  <sheets>
    <sheet name="ゴールド" sheetId="1" r:id="rId1"/>
    <sheet name="シルバー" sheetId="2" r:id="rId2"/>
    <sheet name="スポレク予選" sheetId="3" r:id="rId3"/>
    <sheet name="スポレク順位決定戦" sheetId="4" r:id="rId4"/>
    <sheet name="ブロンズ" sheetId="5" r:id="rId5"/>
    <sheet name="フリー予選" sheetId="6" r:id="rId6"/>
    <sheet name="フリー順位決定戦" sheetId="7" r:id="rId7"/>
  </sheets>
  <definedNames>
    <definedName name="_xlnm.Print_Area" localSheetId="0">'ゴールド'!$A$1:$U$15</definedName>
    <definedName name="_xlnm.Print_Area" localSheetId="1">'シルバー'!$A$1:$AM$29</definedName>
    <definedName name="_xlnm.Print_Area" localSheetId="3">'スポレク順位決定戦'!$A$1:$N$58</definedName>
    <definedName name="_xlnm.Print_Area" localSheetId="2">'スポレク予選'!$A$1:$AE$48</definedName>
    <definedName name="_xlnm.Print_Area" localSheetId="6">'フリー順位決定戦'!$A$1:$N$58</definedName>
    <definedName name="_xlnm.Print_Area" localSheetId="5">'フリー予選'!$A$1:$AE$48</definedName>
    <definedName name="_xlnm.Print_Area" localSheetId="4">'ブロンズ'!$A$1:$AM$29</definedName>
  </definedNames>
  <calcPr fullCalcOnLoad="1"/>
</workbook>
</file>

<file path=xl/sharedStrings.xml><?xml version="1.0" encoding="utf-8"?>
<sst xmlns="http://schemas.openxmlformats.org/spreadsheetml/2006/main" count="493" uniqueCount="130">
  <si>
    <t>チ　ー　ム　名</t>
  </si>
  <si>
    <t>勝敗</t>
  </si>
  <si>
    <t>セット
率</t>
  </si>
  <si>
    <t>ポイント
率</t>
  </si>
  <si>
    <t>順位</t>
  </si>
  <si>
    <t>-</t>
  </si>
  <si>
    <t>勝　敗</t>
  </si>
  <si>
    <t>得セット</t>
  </si>
  <si>
    <t>失セット</t>
  </si>
  <si>
    <t>得点</t>
  </si>
  <si>
    <t>失点</t>
  </si>
  <si>
    <t>セット率</t>
  </si>
  <si>
    <t>ﾎﾟｲﾝﾄ率</t>
  </si>
  <si>
    <t>―</t>
  </si>
  <si>
    <t>-</t>
  </si>
  <si>
    <t>―</t>
  </si>
  <si>
    <t>-</t>
  </si>
  <si>
    <t>勝 敗</t>
  </si>
  <si>
    <t>―</t>
  </si>
  <si>
    <t>-</t>
  </si>
  <si>
    <t>―</t>
  </si>
  <si>
    <t>-</t>
  </si>
  <si>
    <t>―</t>
  </si>
  <si>
    <t>-</t>
  </si>
  <si>
    <t>―</t>
  </si>
  <si>
    <t>-</t>
  </si>
  <si>
    <t>オ・コート</t>
  </si>
  <si>
    <t>第8試合</t>
  </si>
  <si>
    <t>第7試合</t>
  </si>
  <si>
    <t>2位</t>
  </si>
  <si>
    <t>3位</t>
  </si>
  <si>
    <t>4位</t>
  </si>
  <si>
    <t>5位</t>
  </si>
  <si>
    <t>6位</t>
  </si>
  <si>
    <t>7位</t>
  </si>
  <si>
    <t>8位</t>
  </si>
  <si>
    <t>Cブロック1位</t>
  </si>
  <si>
    <t>Dブロック2位</t>
  </si>
  <si>
    <t>Cブロック2位</t>
  </si>
  <si>
    <t>Dブロック1位</t>
  </si>
  <si>
    <t>Cブロック3位</t>
  </si>
  <si>
    <t>Dブロック4位</t>
  </si>
  <si>
    <t>Cブロック4位</t>
  </si>
  <si>
    <t>Dブロック3位</t>
  </si>
  <si>
    <t>イ・コート</t>
  </si>
  <si>
    <t>―</t>
  </si>
  <si>
    <t>-</t>
  </si>
  <si>
    <t>平成28年度全国・中国大会鳥取県予選</t>
  </si>
  <si>
    <t>【ゴールドの部】</t>
  </si>
  <si>
    <t>しかのふれんず紅葉</t>
  </si>
  <si>
    <t>トロピカル大山</t>
  </si>
  <si>
    <t>【シルバーの部】</t>
  </si>
  <si>
    <t>ル・コック</t>
  </si>
  <si>
    <t>しかのふれんず　桜</t>
  </si>
  <si>
    <t>大山カラス天狗</t>
  </si>
  <si>
    <t>パンプキン</t>
  </si>
  <si>
    <t>しかのふれんず 菜の花</t>
  </si>
  <si>
    <t>【スポレクの部】　予選</t>
  </si>
  <si>
    <t>Aブロック</t>
  </si>
  <si>
    <t>Bブロック</t>
  </si>
  <si>
    <t>住吉SPIRITS</t>
  </si>
  <si>
    <t>トロピカルNG</t>
  </si>
  <si>
    <t>チャラB</t>
  </si>
  <si>
    <t>A-GAIA</t>
  </si>
  <si>
    <t>チャラA</t>
  </si>
  <si>
    <t>トロピカルOG</t>
  </si>
  <si>
    <t>マミーズ</t>
  </si>
  <si>
    <t>ル・コックS</t>
  </si>
  <si>
    <t>【ブロンズの部】</t>
  </si>
  <si>
    <t>零－ZERO－改</t>
  </si>
  <si>
    <t>岩倉クラブ</t>
  </si>
  <si>
    <t>DARAZ</t>
  </si>
  <si>
    <t>ブレイクタイム</t>
  </si>
  <si>
    <t>SVTヒルコンズ</t>
  </si>
  <si>
    <t>【フリーの部】　予選</t>
  </si>
  <si>
    <t>Cブロック</t>
  </si>
  <si>
    <t>Dブロック</t>
  </si>
  <si>
    <t>零－ZERO－</t>
  </si>
  <si>
    <t>PLAISIR　SECOND</t>
  </si>
  <si>
    <t>DARAZ　dagan</t>
  </si>
  <si>
    <t>SKY</t>
  </si>
  <si>
    <t>PLAISIR</t>
  </si>
  <si>
    <t>３NEXT岩倉</t>
  </si>
  <si>
    <t>トロピカルHOMIES</t>
  </si>
  <si>
    <t>住吉ファイターズ</t>
  </si>
  <si>
    <t>【フリーの部】　　順位決定戦</t>
  </si>
  <si>
    <t>◎3位決定戦</t>
  </si>
  <si>
    <t>◎決勝戦</t>
  </si>
  <si>
    <t>1位</t>
  </si>
  <si>
    <t>カ・コート</t>
  </si>
  <si>
    <t>◎7位決定戦</t>
  </si>
  <si>
    <t>◎5位決定戦</t>
  </si>
  <si>
    <t>平成28年度全国・中国大会鳥取県予選</t>
  </si>
  <si>
    <t>【スポレクの部】　　順位決定戦</t>
  </si>
  <si>
    <t>ア・コート</t>
  </si>
  <si>
    <t>Aブロック1位</t>
  </si>
  <si>
    <t>Bブロック1位</t>
  </si>
  <si>
    <t>Aブロック2位</t>
  </si>
  <si>
    <t>Bブロック2位</t>
  </si>
  <si>
    <t>Aブロック3位</t>
  </si>
  <si>
    <t>Bブロック3位</t>
  </si>
  <si>
    <t>Aブロック4位</t>
  </si>
  <si>
    <t>Bブロック4位</t>
  </si>
  <si>
    <t>住吉SPIRITS</t>
  </si>
  <si>
    <t>A-GAIA</t>
  </si>
  <si>
    <t>零－ZERO－</t>
  </si>
  <si>
    <t>零－ZERO－</t>
  </si>
  <si>
    <t>SKY</t>
  </si>
  <si>
    <t>住吉ファイターズ</t>
  </si>
  <si>
    <t>PLAISIR</t>
  </si>
  <si>
    <t>３NEXT岩倉</t>
  </si>
  <si>
    <t>トロピカルOG</t>
  </si>
  <si>
    <t>トロピカルOG</t>
  </si>
  <si>
    <t>３NEXT岩倉</t>
  </si>
  <si>
    <t>PLAISIR　SECOND</t>
  </si>
  <si>
    <t>PLAISIR　SECOND</t>
  </si>
  <si>
    <t>ル・コックS</t>
  </si>
  <si>
    <t>ル・コックS</t>
  </si>
  <si>
    <t>チャラB</t>
  </si>
  <si>
    <t>マミーズ</t>
  </si>
  <si>
    <t>DARAZ　dagan</t>
  </si>
  <si>
    <t>DARAZ　dagan</t>
  </si>
  <si>
    <t>チャラA</t>
  </si>
  <si>
    <t>チャラA</t>
  </si>
  <si>
    <t>トロピカルNG</t>
  </si>
  <si>
    <t>トロピカルNG</t>
  </si>
  <si>
    <t>SKY</t>
  </si>
  <si>
    <t>トロピカルHOMIES</t>
  </si>
  <si>
    <t>トロピカルHOMIES</t>
  </si>
  <si>
    <t>住吉ファイターズ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</si>
</sst>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.0"/>
    <numFmt numFmtId="179" formatCode="0.0000"/>
    <numFmt numFmtId="180" formatCode="0.0_);[Red]\(0.0\)"/>
    <numFmt numFmtId="181" formatCode="#,##0_ "/>
    <numFmt numFmtId="182" formatCode="#,##0_);[Red]\(#,##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0_ "/>
    <numFmt numFmtId="190" formatCode="0_ "/>
    <numFmt numFmtId="191" formatCode="[&lt;=999]000;000\-0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#,##0.0;[Red]\-#,##0.0"/>
    <numFmt numFmtId="199" formatCode="#,##0.000;[Red]\-#,##0.000"/>
    <numFmt numFmtId="200" formatCode="0.00_);[Red]\(0.00\)"/>
    <numFmt numFmtId="201" formatCode="m/d;@"/>
    <numFmt numFmtId="202" formatCode="0_);[Red]\(0\)"/>
    <numFmt numFmtId="203" formatCode="0.00000_ "/>
    <numFmt numFmtId="204" formatCode="0.000_ "/>
    <numFmt numFmtId="205" formatCode="0.0_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2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24" borderId="0" xfId="63" applyFont="1" applyFill="1" applyAlignment="1" applyProtection="1">
      <alignment vertical="center"/>
      <protection/>
    </xf>
    <xf numFmtId="0" fontId="0" fillId="24" borderId="0" xfId="63" applyFill="1" applyAlignment="1" applyProtection="1">
      <alignment vertical="center"/>
      <protection/>
    </xf>
    <xf numFmtId="0" fontId="0" fillId="0" borderId="0" xfId="63" applyAlignment="1" applyProtection="1">
      <alignment vertical="center"/>
      <protection/>
    </xf>
    <xf numFmtId="0" fontId="21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vertical="center"/>
      <protection/>
    </xf>
    <xf numFmtId="0" fontId="0" fillId="0" borderId="0" xfId="62" applyAlignment="1">
      <alignment vertical="center"/>
      <protection/>
    </xf>
    <xf numFmtId="0" fontId="21" fillId="24" borderId="10" xfId="62" applyFont="1" applyFill="1" applyBorder="1" applyAlignment="1">
      <alignment horizontal="center" vertical="center" wrapText="1"/>
      <protection/>
    </xf>
    <xf numFmtId="0" fontId="24" fillId="24" borderId="11" xfId="62" applyFont="1" applyFill="1" applyBorder="1" applyAlignment="1">
      <alignment horizontal="center" vertical="center" wrapText="1"/>
      <protection/>
    </xf>
    <xf numFmtId="0" fontId="21" fillId="24" borderId="12" xfId="62" applyFont="1" applyFill="1" applyBorder="1" applyAlignment="1">
      <alignment horizontal="center" vertical="center"/>
      <protection/>
    </xf>
    <xf numFmtId="0" fontId="21" fillId="24" borderId="13" xfId="62" applyFont="1" applyFill="1" applyBorder="1" applyAlignment="1">
      <alignment horizontal="center" vertical="center"/>
      <protection/>
    </xf>
    <xf numFmtId="0" fontId="21" fillId="24" borderId="0" xfId="62" applyFont="1" applyFill="1" applyBorder="1" applyAlignment="1">
      <alignment horizontal="center" vertical="center"/>
      <protection/>
    </xf>
    <xf numFmtId="0" fontId="21" fillId="24" borderId="14" xfId="62" applyFont="1" applyFill="1" applyBorder="1" applyAlignment="1">
      <alignment horizontal="center" vertical="center"/>
      <protection/>
    </xf>
    <xf numFmtId="0" fontId="21" fillId="24" borderId="15" xfId="62" applyFont="1" applyFill="1" applyBorder="1" applyAlignment="1">
      <alignment horizontal="center" vertical="center"/>
      <protection/>
    </xf>
    <xf numFmtId="0" fontId="21" fillId="24" borderId="16" xfId="62" applyFont="1" applyFill="1" applyBorder="1" applyAlignment="1">
      <alignment horizontal="center" vertical="center"/>
      <protection/>
    </xf>
    <xf numFmtId="0" fontId="21" fillId="24" borderId="17" xfId="62" applyFont="1" applyFill="1" applyBorder="1" applyAlignment="1">
      <alignment horizontal="center" vertical="center"/>
      <protection/>
    </xf>
    <xf numFmtId="0" fontId="21" fillId="24" borderId="18" xfId="62" applyFont="1" applyFill="1" applyBorder="1" applyAlignment="1">
      <alignment horizontal="center" vertical="center"/>
      <protection/>
    </xf>
    <xf numFmtId="0" fontId="21" fillId="24" borderId="19" xfId="62" applyFont="1" applyFill="1" applyBorder="1" applyAlignment="1">
      <alignment horizontal="center" vertical="center"/>
      <protection/>
    </xf>
    <xf numFmtId="0" fontId="21" fillId="24" borderId="20" xfId="62" applyFont="1" applyFill="1" applyBorder="1" applyAlignment="1">
      <alignment horizontal="center" vertical="center"/>
      <protection/>
    </xf>
    <xf numFmtId="0" fontId="21" fillId="24" borderId="21" xfId="62" applyFont="1" applyFill="1" applyBorder="1" applyAlignment="1">
      <alignment horizontal="center" vertical="center"/>
      <protection/>
    </xf>
    <xf numFmtId="0" fontId="21" fillId="24" borderId="22" xfId="62" applyFont="1" applyFill="1" applyBorder="1" applyAlignment="1">
      <alignment horizontal="center" vertical="center"/>
      <protection/>
    </xf>
    <xf numFmtId="0" fontId="21" fillId="24" borderId="23" xfId="62" applyFont="1" applyFill="1" applyBorder="1" applyAlignment="1">
      <alignment horizontal="center" vertical="center"/>
      <protection/>
    </xf>
    <xf numFmtId="0" fontId="0" fillId="0" borderId="0" xfId="63" applyFont="1" applyAlignment="1" applyProtection="1">
      <alignment vertical="center"/>
      <protection/>
    </xf>
    <xf numFmtId="0" fontId="0" fillId="24" borderId="0" xfId="62" applyFill="1" applyAlignment="1">
      <alignment vertical="center"/>
      <protection/>
    </xf>
    <xf numFmtId="0" fontId="26" fillId="24" borderId="0" xfId="63" applyFont="1" applyFill="1" applyAlignment="1" applyProtection="1">
      <alignment vertical="center"/>
      <protection/>
    </xf>
    <xf numFmtId="0" fontId="21" fillId="24" borderId="0" xfId="61" applyFont="1" applyFill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21" fillId="24" borderId="22" xfId="61" applyFont="1" applyFill="1" applyBorder="1" applyAlignment="1" applyProtection="1">
      <alignment horizontal="center" vertical="center"/>
      <protection/>
    </xf>
    <xf numFmtId="0" fontId="21" fillId="24" borderId="20" xfId="61" applyFont="1" applyFill="1" applyBorder="1" applyAlignment="1" applyProtection="1">
      <alignment horizontal="center" vertical="center"/>
      <protection/>
    </xf>
    <xf numFmtId="0" fontId="21" fillId="24" borderId="21" xfId="61" applyFont="1" applyFill="1" applyBorder="1" applyAlignment="1" applyProtection="1">
      <alignment horizontal="center" vertical="center"/>
      <protection/>
    </xf>
    <xf numFmtId="40" fontId="0" fillId="0" borderId="0" xfId="49" applyNumberFormat="1" applyFont="1" applyAlignment="1">
      <alignment vertical="center"/>
    </xf>
    <xf numFmtId="0" fontId="21" fillId="24" borderId="13" xfId="61" applyFont="1" applyFill="1" applyBorder="1" applyAlignment="1">
      <alignment horizontal="center" vertical="center"/>
      <protection/>
    </xf>
    <xf numFmtId="0" fontId="21" fillId="24" borderId="0" xfId="61" applyFont="1" applyFill="1" applyBorder="1" applyAlignment="1">
      <alignment horizontal="center" vertical="center"/>
      <protection/>
    </xf>
    <xf numFmtId="0" fontId="21" fillId="24" borderId="14" xfId="61" applyFont="1" applyFill="1" applyBorder="1" applyAlignment="1">
      <alignment horizontal="center" vertical="center"/>
      <protection/>
    </xf>
    <xf numFmtId="0" fontId="21" fillId="24" borderId="16" xfId="61" applyFont="1" applyFill="1" applyBorder="1" applyAlignment="1" applyProtection="1">
      <alignment horizontal="center" vertical="center"/>
      <protection/>
    </xf>
    <xf numFmtId="0" fontId="21" fillId="24" borderId="17" xfId="61" applyFont="1" applyFill="1" applyBorder="1" applyAlignment="1" applyProtection="1">
      <alignment horizontal="center" vertical="center"/>
      <protection/>
    </xf>
    <xf numFmtId="0" fontId="21" fillId="24" borderId="18" xfId="61" applyFont="1" applyFill="1" applyBorder="1" applyAlignment="1" applyProtection="1">
      <alignment horizontal="center" vertical="center"/>
      <protection/>
    </xf>
    <xf numFmtId="0" fontId="21" fillId="24" borderId="13" xfId="61" applyFont="1" applyFill="1" applyBorder="1" applyAlignment="1" applyProtection="1">
      <alignment horizontal="center" vertical="center"/>
      <protection/>
    </xf>
    <xf numFmtId="0" fontId="21" fillId="24" borderId="0" xfId="61" applyFont="1" applyFill="1" applyBorder="1" applyAlignment="1" applyProtection="1">
      <alignment horizontal="center" vertical="center"/>
      <protection/>
    </xf>
    <xf numFmtId="0" fontId="21" fillId="24" borderId="14" xfId="61" applyFont="1" applyFill="1" applyBorder="1" applyAlignment="1" applyProtection="1">
      <alignment horizontal="center" vertical="center"/>
      <protection/>
    </xf>
    <xf numFmtId="0" fontId="0" fillId="24" borderId="0" xfId="61" applyFill="1" applyAlignment="1">
      <alignment vertical="center"/>
      <protection/>
    </xf>
    <xf numFmtId="0" fontId="21" fillId="24" borderId="24" xfId="61" applyFont="1" applyFill="1" applyBorder="1" applyAlignment="1" applyProtection="1">
      <alignment horizontal="center" vertical="center"/>
      <protection/>
    </xf>
    <xf numFmtId="0" fontId="21" fillId="24" borderId="25" xfId="61" applyFont="1" applyFill="1" applyBorder="1" applyAlignment="1" applyProtection="1">
      <alignment horizontal="center" vertical="center"/>
      <protection/>
    </xf>
    <xf numFmtId="0" fontId="21" fillId="24" borderId="26" xfId="61" applyFont="1" applyFill="1" applyBorder="1" applyAlignment="1" applyProtection="1">
      <alignment horizontal="center" vertical="center"/>
      <protection/>
    </xf>
    <xf numFmtId="0" fontId="0" fillId="24" borderId="0" xfId="61" applyFont="1" applyFill="1" applyAlignment="1">
      <alignment vertical="center"/>
      <protection/>
    </xf>
    <xf numFmtId="0" fontId="27" fillId="24" borderId="0" xfId="61" applyFont="1" applyFill="1" applyAlignment="1">
      <alignment vertical="center"/>
      <protection/>
    </xf>
    <xf numFmtId="0" fontId="21" fillId="24" borderId="23" xfId="61" applyFont="1" applyFill="1" applyBorder="1" applyAlignment="1" applyProtection="1">
      <alignment horizontal="center" vertical="center"/>
      <protection/>
    </xf>
    <xf numFmtId="0" fontId="21" fillId="24" borderId="15" xfId="61" applyFont="1" applyFill="1" applyBorder="1" applyAlignment="1">
      <alignment horizontal="center" vertical="center"/>
      <protection/>
    </xf>
    <xf numFmtId="0" fontId="21" fillId="24" borderId="19" xfId="61" applyFont="1" applyFill="1" applyBorder="1" applyAlignment="1" applyProtection="1">
      <alignment horizontal="center" vertical="center"/>
      <protection/>
    </xf>
    <xf numFmtId="0" fontId="21" fillId="24" borderId="27" xfId="62" applyFont="1" applyFill="1" applyBorder="1" applyAlignment="1" applyProtection="1">
      <alignment horizontal="center" vertical="center"/>
      <protection/>
    </xf>
    <xf numFmtId="0" fontId="21" fillId="24" borderId="20" xfId="62" applyFont="1" applyFill="1" applyBorder="1" applyAlignment="1" applyProtection="1">
      <alignment horizontal="center" vertical="center"/>
      <protection/>
    </xf>
    <xf numFmtId="0" fontId="21" fillId="24" borderId="21" xfId="62" applyFont="1" applyFill="1" applyBorder="1" applyAlignment="1" applyProtection="1">
      <alignment horizontal="center" vertical="center"/>
      <protection/>
    </xf>
    <xf numFmtId="0" fontId="21" fillId="24" borderId="28" xfId="62" applyFont="1" applyFill="1" applyBorder="1" applyAlignment="1" applyProtection="1">
      <alignment horizontal="center" vertical="center"/>
      <protection/>
    </xf>
    <xf numFmtId="0" fontId="21" fillId="24" borderId="0" xfId="62" applyFont="1" applyFill="1" applyBorder="1" applyAlignment="1" applyProtection="1">
      <alignment horizontal="center" vertical="center"/>
      <protection/>
    </xf>
    <xf numFmtId="0" fontId="21" fillId="24" borderId="14" xfId="62" applyFont="1" applyFill="1" applyBorder="1" applyAlignment="1" applyProtection="1">
      <alignment horizontal="center" vertical="center"/>
      <protection/>
    </xf>
    <xf numFmtId="0" fontId="21" fillId="24" borderId="29" xfId="62" applyFont="1" applyFill="1" applyBorder="1" applyAlignment="1" applyProtection="1">
      <alignment horizontal="center" vertical="center"/>
      <protection/>
    </xf>
    <xf numFmtId="0" fontId="21" fillId="24" borderId="17" xfId="62" applyFont="1" applyFill="1" applyBorder="1" applyAlignment="1" applyProtection="1">
      <alignment horizontal="center" vertical="center"/>
      <protection/>
    </xf>
    <xf numFmtId="0" fontId="21" fillId="24" borderId="18" xfId="62" applyFont="1" applyFill="1" applyBorder="1" applyAlignment="1" applyProtection="1">
      <alignment horizontal="center" vertical="center"/>
      <protection/>
    </xf>
    <xf numFmtId="0" fontId="21" fillId="24" borderId="30" xfId="62" applyFont="1" applyFill="1" applyBorder="1" applyAlignment="1" applyProtection="1">
      <alignment horizontal="center" vertical="center"/>
      <protection/>
    </xf>
    <xf numFmtId="0" fontId="21" fillId="24" borderId="25" xfId="62" applyFont="1" applyFill="1" applyBorder="1" applyAlignment="1" applyProtection="1">
      <alignment horizontal="center" vertical="center"/>
      <protection/>
    </xf>
    <xf numFmtId="0" fontId="21" fillId="24" borderId="26" xfId="62" applyFont="1" applyFill="1" applyBorder="1" applyAlignment="1" applyProtection="1">
      <alignment horizontal="center" vertical="center"/>
      <protection/>
    </xf>
    <xf numFmtId="0" fontId="21" fillId="24" borderId="22" xfId="62" applyFont="1" applyFill="1" applyBorder="1" applyAlignment="1" applyProtection="1">
      <alignment horizontal="center" vertical="center"/>
      <protection/>
    </xf>
    <xf numFmtId="0" fontId="21" fillId="24" borderId="13" xfId="62" applyFont="1" applyFill="1" applyBorder="1" applyAlignment="1" applyProtection="1">
      <alignment horizontal="center" vertical="center"/>
      <protection/>
    </xf>
    <xf numFmtId="0" fontId="21" fillId="24" borderId="16" xfId="62" applyFont="1" applyFill="1" applyBorder="1" applyAlignment="1" applyProtection="1">
      <alignment horizontal="center" vertical="center"/>
      <protection/>
    </xf>
    <xf numFmtId="0" fontId="21" fillId="24" borderId="24" xfId="62" applyFont="1" applyFill="1" applyBorder="1" applyAlignment="1" applyProtection="1">
      <alignment horizontal="center" vertical="center"/>
      <protection/>
    </xf>
    <xf numFmtId="0" fontId="26" fillId="24" borderId="0" xfId="63" applyFont="1" applyFill="1" applyAlignment="1" applyProtection="1">
      <alignment horizontal="left" vertical="center"/>
      <protection/>
    </xf>
    <xf numFmtId="40" fontId="0" fillId="24" borderId="0" xfId="49" applyNumberFormat="1" applyFont="1" applyFill="1" applyAlignment="1">
      <alignment vertical="center"/>
    </xf>
    <xf numFmtId="0" fontId="0" fillId="24" borderId="0" xfId="64" applyFont="1" applyFill="1" applyAlignment="1" applyProtection="1">
      <alignment vertical="center"/>
      <protection/>
    </xf>
    <xf numFmtId="0" fontId="0" fillId="24" borderId="0" xfId="64" applyFill="1" applyAlignment="1" applyProtection="1">
      <alignment vertical="center"/>
      <protection/>
    </xf>
    <xf numFmtId="0" fontId="0" fillId="24" borderId="0" xfId="64" applyFill="1" applyBorder="1" applyAlignment="1" applyProtection="1">
      <alignment vertical="center"/>
      <protection/>
    </xf>
    <xf numFmtId="0" fontId="0" fillId="0" borderId="0" xfId="64" applyFill="1" applyBorder="1" applyAlignment="1" applyProtection="1">
      <alignment vertical="center"/>
      <protection/>
    </xf>
    <xf numFmtId="0" fontId="0" fillId="0" borderId="0" xfId="64" applyFill="1" applyAlignment="1" applyProtection="1">
      <alignment vertical="center"/>
      <protection/>
    </xf>
    <xf numFmtId="0" fontId="0" fillId="0" borderId="0" xfId="64" applyAlignment="1" applyProtection="1">
      <alignment vertical="center"/>
      <protection/>
    </xf>
    <xf numFmtId="0" fontId="21" fillId="24" borderId="0" xfId="64" applyFont="1" applyFill="1" applyBorder="1" applyAlignment="1" applyProtection="1">
      <alignment vertical="center"/>
      <protection/>
    </xf>
    <xf numFmtId="0" fontId="21" fillId="24" borderId="0" xfId="64" applyFont="1" applyFill="1" applyBorder="1" applyAlignment="1" applyProtection="1">
      <alignment horizontal="center" vertical="center"/>
      <protection/>
    </xf>
    <xf numFmtId="0" fontId="24" fillId="24" borderId="0" xfId="64" applyFont="1" applyFill="1" applyAlignment="1" applyProtection="1">
      <alignment vertical="center"/>
      <protection/>
    </xf>
    <xf numFmtId="0" fontId="24" fillId="24" borderId="0" xfId="64" applyFont="1" applyFill="1" applyBorder="1" applyAlignment="1" applyProtection="1">
      <alignment vertical="center"/>
      <protection/>
    </xf>
    <xf numFmtId="0" fontId="29" fillId="24" borderId="0" xfId="64" applyFont="1" applyFill="1" applyBorder="1" applyAlignment="1" applyProtection="1">
      <alignment horizontal="center" vertical="center"/>
      <protection/>
    </xf>
    <xf numFmtId="0" fontId="0" fillId="0" borderId="0" xfId="64" applyBorder="1" applyAlignment="1" applyProtection="1">
      <alignment vertical="center"/>
      <protection/>
    </xf>
    <xf numFmtId="0" fontId="21" fillId="25" borderId="13" xfId="64" applyFont="1" applyFill="1" applyBorder="1" applyAlignment="1" applyProtection="1">
      <alignment horizontal="center" vertical="center"/>
      <protection locked="0"/>
    </xf>
    <xf numFmtId="0" fontId="21" fillId="25" borderId="14" xfId="64" applyFont="1" applyFill="1" applyBorder="1" applyAlignment="1" applyProtection="1">
      <alignment horizontal="center" vertical="center"/>
      <protection locked="0"/>
    </xf>
    <xf numFmtId="0" fontId="30" fillId="24" borderId="0" xfId="63" applyFont="1" applyFill="1" applyAlignment="1" applyProtection="1">
      <alignment horizontal="left" vertical="center"/>
      <protection/>
    </xf>
    <xf numFmtId="0" fontId="0" fillId="24" borderId="11" xfId="62" applyFont="1" applyFill="1" applyBorder="1" applyAlignment="1">
      <alignment horizontal="center" vertical="center" shrinkToFit="1"/>
      <protection/>
    </xf>
    <xf numFmtId="0" fontId="0" fillId="24" borderId="10" xfId="62" applyFont="1" applyFill="1" applyBorder="1" applyAlignment="1">
      <alignment horizontal="center" vertical="center" shrinkToFit="1"/>
      <protection/>
    </xf>
    <xf numFmtId="0" fontId="0" fillId="24" borderId="12" xfId="62" applyFont="1" applyFill="1" applyBorder="1" applyAlignment="1">
      <alignment horizontal="center" vertical="center"/>
      <protection/>
    </xf>
    <xf numFmtId="0" fontId="21" fillId="25" borderId="13" xfId="62" applyFont="1" applyFill="1" applyBorder="1" applyAlignment="1" applyProtection="1">
      <alignment horizontal="center" vertical="center"/>
      <protection locked="0"/>
    </xf>
    <xf numFmtId="0" fontId="21" fillId="25" borderId="14" xfId="62" applyFont="1" applyFill="1" applyBorder="1" applyAlignment="1" applyProtection="1">
      <alignment horizontal="center" vertical="center"/>
      <protection locked="0"/>
    </xf>
    <xf numFmtId="0" fontId="0" fillId="24" borderId="31" xfId="61" applyFont="1" applyFill="1" applyBorder="1" applyAlignment="1">
      <alignment horizontal="center" vertical="center" shrinkToFit="1"/>
      <protection/>
    </xf>
    <xf numFmtId="0" fontId="0" fillId="0" borderId="32" xfId="61" applyFont="1" applyBorder="1" applyAlignment="1">
      <alignment horizontal="center" vertical="center" shrinkToFit="1"/>
      <protection/>
    </xf>
    <xf numFmtId="0" fontId="0" fillId="0" borderId="33" xfId="61" applyFont="1" applyBorder="1" applyAlignment="1">
      <alignment horizontal="center" vertical="center" shrinkToFit="1"/>
      <protection/>
    </xf>
    <xf numFmtId="0" fontId="21" fillId="25" borderId="13" xfId="61" applyFont="1" applyFill="1" applyBorder="1" applyAlignment="1" applyProtection="1">
      <alignment horizontal="center" vertical="center"/>
      <protection locked="0"/>
    </xf>
    <xf numFmtId="0" fontId="21" fillId="25" borderId="14" xfId="61" applyFont="1" applyFill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 vertical="center"/>
      <protection/>
    </xf>
    <xf numFmtId="40" fontId="0" fillId="0" borderId="0" xfId="49" applyNumberFormat="1" applyFont="1" applyBorder="1" applyAlignment="1">
      <alignment vertical="center"/>
    </xf>
    <xf numFmtId="0" fontId="24" fillId="24" borderId="20" xfId="64" applyFont="1" applyFill="1" applyBorder="1" applyAlignment="1" applyProtection="1">
      <alignment vertical="center"/>
      <protection/>
    </xf>
    <xf numFmtId="0" fontId="24" fillId="24" borderId="21" xfId="64" applyFont="1" applyFill="1" applyBorder="1" applyAlignment="1" applyProtection="1">
      <alignment vertical="center"/>
      <protection/>
    </xf>
    <xf numFmtId="0" fontId="24" fillId="24" borderId="14" xfId="64" applyFont="1" applyFill="1" applyBorder="1" applyAlignment="1" applyProtection="1">
      <alignment vertical="center"/>
      <protection/>
    </xf>
    <xf numFmtId="0" fontId="21" fillId="24" borderId="14" xfId="64" applyFont="1" applyFill="1" applyBorder="1" applyAlignment="1" applyProtection="1">
      <alignment horizontal="center" vertical="center"/>
      <protection/>
    </xf>
    <xf numFmtId="0" fontId="0" fillId="24" borderId="14" xfId="64" applyFill="1" applyBorder="1" applyAlignment="1" applyProtection="1">
      <alignment vertical="center"/>
      <protection/>
    </xf>
    <xf numFmtId="0" fontId="21" fillId="24" borderId="17" xfId="64" applyFont="1" applyFill="1" applyBorder="1" applyAlignment="1" applyProtection="1">
      <alignment vertical="center"/>
      <protection/>
    </xf>
    <xf numFmtId="0" fontId="21" fillId="24" borderId="17" xfId="64" applyFont="1" applyFill="1" applyBorder="1" applyAlignment="1" applyProtection="1">
      <alignment horizontal="center" vertical="center"/>
      <protection/>
    </xf>
    <xf numFmtId="0" fontId="21" fillId="24" borderId="18" xfId="64" applyFont="1" applyFill="1" applyBorder="1" applyAlignment="1" applyProtection="1">
      <alignment horizontal="center" vertical="center"/>
      <protection/>
    </xf>
    <xf numFmtId="0" fontId="0" fillId="24" borderId="20" xfId="64" applyFill="1" applyBorder="1" applyAlignment="1" applyProtection="1">
      <alignment vertical="center"/>
      <protection/>
    </xf>
    <xf numFmtId="0" fontId="0" fillId="24" borderId="17" xfId="64" applyFill="1" applyBorder="1" applyAlignment="1" applyProtection="1">
      <alignment vertical="center"/>
      <protection/>
    </xf>
    <xf numFmtId="0" fontId="0" fillId="24" borderId="16" xfId="64" applyFill="1" applyBorder="1" applyAlignment="1" applyProtection="1">
      <alignment vertical="center"/>
      <protection/>
    </xf>
    <xf numFmtId="0" fontId="0" fillId="24" borderId="22" xfId="64" applyFill="1" applyBorder="1" applyAlignment="1" applyProtection="1">
      <alignment vertical="center"/>
      <protection/>
    </xf>
    <xf numFmtId="0" fontId="30" fillId="24" borderId="0" xfId="63" applyFont="1" applyFill="1" applyAlignment="1" applyProtection="1">
      <alignment vertical="center"/>
      <protection/>
    </xf>
    <xf numFmtId="0" fontId="25" fillId="24" borderId="0" xfId="64" applyFont="1" applyFill="1" applyBorder="1" applyAlignment="1" applyProtection="1">
      <alignment vertical="center"/>
      <protection/>
    </xf>
    <xf numFmtId="0" fontId="0" fillId="24" borderId="0" xfId="61" applyFill="1" applyAlignment="1" applyProtection="1">
      <alignment vertical="center"/>
      <protection/>
    </xf>
    <xf numFmtId="0" fontId="0" fillId="24" borderId="0" xfId="61" applyFont="1" applyFill="1" applyAlignment="1" applyProtection="1">
      <alignment vertical="center"/>
      <protection/>
    </xf>
    <xf numFmtId="0" fontId="21" fillId="24" borderId="34" xfId="64" applyFont="1" applyFill="1" applyBorder="1" applyAlignment="1" applyProtection="1">
      <alignment horizontal="left" vertical="center" wrapText="1"/>
      <protection/>
    </xf>
    <xf numFmtId="0" fontId="21" fillId="24" borderId="0" xfId="64" applyFont="1" applyFill="1" applyBorder="1" applyAlignment="1" applyProtection="1">
      <alignment horizontal="left" vertical="center" wrapText="1"/>
      <protection/>
    </xf>
    <xf numFmtId="0" fontId="28" fillId="24" borderId="0" xfId="64" applyFont="1" applyFill="1" applyBorder="1" applyAlignment="1" applyProtection="1">
      <alignment horizontal="center" vertical="center" wrapText="1"/>
      <protection/>
    </xf>
    <xf numFmtId="0" fontId="0" fillId="0" borderId="0" xfId="63" applyFill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31" fillId="24" borderId="0" xfId="63" applyFont="1" applyFill="1" applyAlignment="1" applyProtection="1">
      <alignment vertical="center"/>
      <protection/>
    </xf>
    <xf numFmtId="0" fontId="25" fillId="24" borderId="0" xfId="64" applyFont="1" applyFill="1" applyBorder="1" applyAlignment="1" applyProtection="1">
      <alignment horizontal="left" vertical="center"/>
      <protection locked="0"/>
    </xf>
    <xf numFmtId="0" fontId="25" fillId="24" borderId="0" xfId="61" applyFont="1" applyFill="1" applyAlignment="1" applyProtection="1">
      <alignment vertical="center"/>
      <protection/>
    </xf>
    <xf numFmtId="0" fontId="28" fillId="24" borderId="0" xfId="63" applyFont="1" applyFill="1" applyAlignment="1" applyProtection="1">
      <alignment vertical="center"/>
      <protection/>
    </xf>
    <xf numFmtId="0" fontId="28" fillId="24" borderId="0" xfId="64" applyFont="1" applyFill="1" applyBorder="1" applyAlignment="1" applyProtection="1">
      <alignment/>
      <protection/>
    </xf>
    <xf numFmtId="0" fontId="25" fillId="24" borderId="0" xfId="64" applyFont="1" applyFill="1" applyBorder="1" applyAlignment="1" applyProtection="1">
      <alignment vertical="center"/>
      <protection locked="0"/>
    </xf>
    <xf numFmtId="0" fontId="25" fillId="0" borderId="0" xfId="64" applyFont="1" applyBorder="1" applyAlignment="1" applyProtection="1">
      <alignment vertical="center"/>
      <protection/>
    </xf>
    <xf numFmtId="0" fontId="25" fillId="24" borderId="0" xfId="64" applyFont="1" applyFill="1" applyBorder="1" applyAlignment="1" applyProtection="1">
      <alignment horizontal="left" vertical="center"/>
      <protection/>
    </xf>
    <xf numFmtId="0" fontId="28" fillId="24" borderId="0" xfId="63" applyFont="1" applyFill="1" applyAlignment="1" applyProtection="1">
      <alignment horizontal="left" vertical="center"/>
      <protection/>
    </xf>
    <xf numFmtId="0" fontId="30" fillId="25" borderId="35" xfId="62" applyFont="1" applyFill="1" applyBorder="1" applyAlignment="1" applyProtection="1">
      <alignment horizontal="center" vertical="center"/>
      <protection locked="0"/>
    </xf>
    <xf numFmtId="0" fontId="30" fillId="25" borderId="36" xfId="62" applyFont="1" applyFill="1" applyBorder="1" applyAlignment="1" applyProtection="1">
      <alignment horizontal="center" vertical="center"/>
      <protection locked="0"/>
    </xf>
    <xf numFmtId="0" fontId="30" fillId="25" borderId="37" xfId="62" applyFont="1" applyFill="1" applyBorder="1" applyAlignment="1" applyProtection="1">
      <alignment horizontal="center" vertical="center"/>
      <protection locked="0"/>
    </xf>
    <xf numFmtId="0" fontId="30" fillId="25" borderId="38" xfId="62" applyFont="1" applyFill="1" applyBorder="1" applyAlignment="1" applyProtection="1">
      <alignment horizontal="center" vertical="center"/>
      <protection locked="0"/>
    </xf>
    <xf numFmtId="0" fontId="26" fillId="24" borderId="0" xfId="63" applyFont="1" applyFill="1" applyAlignment="1" applyProtection="1">
      <alignment horizontal="left" vertical="center"/>
      <protection/>
    </xf>
    <xf numFmtId="0" fontId="0" fillId="24" borderId="39" xfId="62" applyFont="1" applyFill="1" applyBorder="1" applyAlignment="1">
      <alignment horizontal="center" vertical="center"/>
      <protection/>
    </xf>
    <xf numFmtId="0" fontId="0" fillId="24" borderId="40" xfId="62" applyFont="1" applyFill="1" applyBorder="1" applyAlignment="1">
      <alignment horizontal="center" vertical="center"/>
      <protection/>
    </xf>
    <xf numFmtId="0" fontId="0" fillId="24" borderId="41" xfId="62" applyFont="1" applyFill="1" applyBorder="1" applyAlignment="1">
      <alignment horizontal="center" vertical="center" wrapText="1"/>
      <protection/>
    </xf>
    <xf numFmtId="0" fontId="0" fillId="24" borderId="41" xfId="62" applyFont="1" applyFill="1" applyBorder="1" applyAlignment="1">
      <alignment horizontal="center" vertical="center" shrinkToFit="1"/>
      <protection/>
    </xf>
    <xf numFmtId="0" fontId="0" fillId="24" borderId="39" xfId="62" applyFont="1" applyFill="1" applyBorder="1" applyAlignment="1">
      <alignment horizontal="center" vertical="center" shrinkToFit="1"/>
      <protection/>
    </xf>
    <xf numFmtId="0" fontId="0" fillId="24" borderId="40" xfId="62" applyFont="1" applyFill="1" applyBorder="1" applyAlignment="1">
      <alignment horizontal="center" vertical="center" shrinkToFit="1"/>
      <protection/>
    </xf>
    <xf numFmtId="0" fontId="0" fillId="24" borderId="11" xfId="62" applyFont="1" applyFill="1" applyBorder="1" applyAlignment="1">
      <alignment horizontal="center" vertical="center" shrinkToFit="1"/>
      <protection/>
    </xf>
    <xf numFmtId="0" fontId="20" fillId="24" borderId="28" xfId="62" applyFont="1" applyFill="1" applyBorder="1" applyAlignment="1" applyProtection="1">
      <alignment horizontal="left" vertical="center" indent="1" shrinkToFit="1"/>
      <protection locked="0"/>
    </xf>
    <xf numFmtId="0" fontId="20" fillId="24" borderId="0" xfId="62" applyFont="1" applyFill="1" applyBorder="1" applyAlignment="1" applyProtection="1">
      <alignment horizontal="left" vertical="center" indent="1" shrinkToFit="1"/>
      <protection locked="0"/>
    </xf>
    <xf numFmtId="0" fontId="20" fillId="24" borderId="29" xfId="62" applyFont="1" applyFill="1" applyBorder="1" applyAlignment="1" applyProtection="1">
      <alignment horizontal="left" vertical="center" indent="1" shrinkToFit="1"/>
      <protection locked="0"/>
    </xf>
    <xf numFmtId="0" fontId="20" fillId="24" borderId="17" xfId="62" applyFont="1" applyFill="1" applyBorder="1" applyAlignment="1" applyProtection="1">
      <alignment horizontal="left" vertical="center" indent="1" shrinkToFit="1"/>
      <protection locked="0"/>
    </xf>
    <xf numFmtId="0" fontId="21" fillId="24" borderId="42" xfId="62" applyFont="1" applyFill="1" applyBorder="1" applyAlignment="1">
      <alignment horizontal="center" vertical="center"/>
      <protection/>
    </xf>
    <xf numFmtId="0" fontId="21" fillId="24" borderId="43" xfId="62" applyFont="1" applyFill="1" applyBorder="1" applyAlignment="1">
      <alignment horizontal="center" vertical="center"/>
      <protection/>
    </xf>
    <xf numFmtId="0" fontId="21" fillId="24" borderId="44" xfId="62" applyFont="1" applyFill="1" applyBorder="1" applyAlignment="1">
      <alignment horizontal="center" vertical="center"/>
      <protection/>
    </xf>
    <xf numFmtId="0" fontId="21" fillId="24" borderId="45" xfId="62" applyFont="1" applyFill="1" applyBorder="1" applyAlignment="1">
      <alignment horizontal="center" vertical="center"/>
      <protection/>
    </xf>
    <xf numFmtId="0" fontId="21" fillId="24" borderId="46" xfId="62" applyFont="1" applyFill="1" applyBorder="1" applyAlignment="1">
      <alignment horizontal="center" vertical="center"/>
      <protection/>
    </xf>
    <xf numFmtId="0" fontId="21" fillId="24" borderId="47" xfId="62" applyFont="1" applyFill="1" applyBorder="1" applyAlignment="1">
      <alignment horizontal="center" vertical="center"/>
      <protection/>
    </xf>
    <xf numFmtId="0" fontId="20" fillId="24" borderId="14" xfId="62" applyFont="1" applyFill="1" applyBorder="1" applyAlignment="1">
      <alignment horizontal="center" vertical="center"/>
      <protection/>
    </xf>
    <xf numFmtId="0" fontId="20" fillId="24" borderId="18" xfId="62" applyFont="1" applyFill="1" applyBorder="1" applyAlignment="1">
      <alignment horizontal="center" vertical="center"/>
      <protection/>
    </xf>
    <xf numFmtId="0" fontId="20" fillId="24" borderId="0" xfId="62" applyFont="1" applyFill="1" applyBorder="1" applyAlignment="1">
      <alignment horizontal="center" vertical="center"/>
      <protection/>
    </xf>
    <xf numFmtId="0" fontId="20" fillId="24" borderId="17" xfId="62" applyFont="1" applyFill="1" applyBorder="1" applyAlignment="1">
      <alignment horizontal="center" vertical="center"/>
      <protection/>
    </xf>
    <xf numFmtId="0" fontId="20" fillId="24" borderId="21" xfId="62" applyFont="1" applyFill="1" applyBorder="1" applyAlignment="1">
      <alignment horizontal="center" vertical="center"/>
      <protection/>
    </xf>
    <xf numFmtId="0" fontId="20" fillId="24" borderId="26" xfId="62" applyFont="1" applyFill="1" applyBorder="1" applyAlignment="1">
      <alignment horizontal="center" vertical="center"/>
      <protection/>
    </xf>
    <xf numFmtId="0" fontId="20" fillId="24" borderId="27" xfId="62" applyFont="1" applyFill="1" applyBorder="1" applyAlignment="1" applyProtection="1">
      <alignment horizontal="left" vertical="center" indent="1" shrinkToFit="1"/>
      <protection locked="0"/>
    </xf>
    <xf numFmtId="0" fontId="20" fillId="24" borderId="20" xfId="62" applyFont="1" applyFill="1" applyBorder="1" applyAlignment="1" applyProtection="1">
      <alignment horizontal="left" vertical="center" indent="1" shrinkToFit="1"/>
      <protection locked="0"/>
    </xf>
    <xf numFmtId="0" fontId="20" fillId="24" borderId="30" xfId="62" applyFont="1" applyFill="1" applyBorder="1" applyAlignment="1" applyProtection="1">
      <alignment horizontal="left" vertical="center" indent="1" shrinkToFit="1"/>
      <protection locked="0"/>
    </xf>
    <xf numFmtId="0" fontId="20" fillId="24" borderId="25" xfId="62" applyFont="1" applyFill="1" applyBorder="1" applyAlignment="1" applyProtection="1">
      <alignment horizontal="left" vertical="center" indent="1" shrinkToFit="1"/>
      <protection locked="0"/>
    </xf>
    <xf numFmtId="0" fontId="21" fillId="24" borderId="48" xfId="62" applyFont="1" applyFill="1" applyBorder="1" applyAlignment="1">
      <alignment horizontal="center" vertical="center"/>
      <protection/>
    </xf>
    <xf numFmtId="0" fontId="21" fillId="24" borderId="49" xfId="62" applyFont="1" applyFill="1" applyBorder="1" applyAlignment="1">
      <alignment horizontal="center" vertical="center"/>
      <protection/>
    </xf>
    <xf numFmtId="0" fontId="21" fillId="24" borderId="50" xfId="62" applyFont="1" applyFill="1" applyBorder="1" applyAlignment="1">
      <alignment horizontal="center" vertical="center"/>
      <protection/>
    </xf>
    <xf numFmtId="0" fontId="21" fillId="24" borderId="51" xfId="62" applyFont="1" applyFill="1" applyBorder="1" applyAlignment="1">
      <alignment horizontal="center" vertical="center"/>
      <protection/>
    </xf>
    <xf numFmtId="0" fontId="21" fillId="24" borderId="52" xfId="62" applyFont="1" applyFill="1" applyBorder="1" applyAlignment="1">
      <alignment horizontal="center" vertical="center"/>
      <protection/>
    </xf>
    <xf numFmtId="0" fontId="21" fillId="24" borderId="53" xfId="62" applyFont="1" applyFill="1" applyBorder="1" applyAlignment="1">
      <alignment horizontal="center" vertical="center"/>
      <protection/>
    </xf>
    <xf numFmtId="0" fontId="21" fillId="24" borderId="54" xfId="62" applyFont="1" applyFill="1" applyBorder="1" applyAlignment="1">
      <alignment horizontal="center" vertical="center"/>
      <protection/>
    </xf>
    <xf numFmtId="0" fontId="20" fillId="24" borderId="20" xfId="62" applyFont="1" applyFill="1" applyBorder="1" applyAlignment="1">
      <alignment horizontal="center" vertical="center"/>
      <protection/>
    </xf>
    <xf numFmtId="0" fontId="20" fillId="24" borderId="25" xfId="62" applyFont="1" applyFill="1" applyBorder="1" applyAlignment="1">
      <alignment horizontal="center" vertical="center"/>
      <protection/>
    </xf>
    <xf numFmtId="0" fontId="0" fillId="24" borderId="32" xfId="61" applyFont="1" applyFill="1" applyBorder="1" applyAlignment="1">
      <alignment horizontal="center" vertical="center" wrapText="1"/>
      <protection/>
    </xf>
    <xf numFmtId="0" fontId="0" fillId="24" borderId="55" xfId="61" applyFont="1" applyFill="1" applyBorder="1" applyAlignment="1">
      <alignment horizontal="center" vertical="center" wrapText="1"/>
      <protection/>
    </xf>
    <xf numFmtId="0" fontId="0" fillId="24" borderId="56" xfId="61" applyFont="1" applyFill="1" applyBorder="1" applyAlignment="1">
      <alignment horizontal="center" vertical="center" wrapText="1"/>
      <protection/>
    </xf>
    <xf numFmtId="0" fontId="0" fillId="24" borderId="57" xfId="61" applyFont="1" applyFill="1" applyBorder="1" applyAlignment="1">
      <alignment horizontal="center" vertical="center"/>
      <protection/>
    </xf>
    <xf numFmtId="0" fontId="0" fillId="24" borderId="55" xfId="61" applyFont="1" applyFill="1" applyBorder="1" applyAlignment="1">
      <alignment horizontal="center" vertical="center"/>
      <protection/>
    </xf>
    <xf numFmtId="0" fontId="0" fillId="24" borderId="56" xfId="61" applyFont="1" applyFill="1" applyBorder="1" applyAlignment="1">
      <alignment horizontal="center" vertical="center"/>
      <protection/>
    </xf>
    <xf numFmtId="0" fontId="0" fillId="24" borderId="58" xfId="61" applyFont="1" applyFill="1" applyBorder="1" applyAlignment="1">
      <alignment horizontal="center" vertical="center" wrapText="1"/>
      <protection/>
    </xf>
    <xf numFmtId="0" fontId="0" fillId="24" borderId="57" xfId="61" applyFont="1" applyFill="1" applyBorder="1" applyAlignment="1">
      <alignment horizontal="center" vertical="center" wrapText="1"/>
      <protection/>
    </xf>
    <xf numFmtId="0" fontId="0" fillId="24" borderId="58" xfId="61" applyFont="1" applyFill="1" applyBorder="1" applyAlignment="1">
      <alignment horizontal="center" vertical="center"/>
      <protection/>
    </xf>
    <xf numFmtId="38" fontId="21" fillId="24" borderId="59" xfId="49" applyFont="1" applyFill="1" applyBorder="1" applyAlignment="1">
      <alignment horizontal="center" vertical="center"/>
    </xf>
    <xf numFmtId="38" fontId="21" fillId="24" borderId="60" xfId="49" applyFont="1" applyFill="1" applyBorder="1" applyAlignment="1">
      <alignment horizontal="center" vertical="center"/>
    </xf>
    <xf numFmtId="38" fontId="21" fillId="24" borderId="61" xfId="49" applyFont="1" applyFill="1" applyBorder="1" applyAlignment="1">
      <alignment horizontal="center" vertical="center"/>
    </xf>
    <xf numFmtId="199" fontId="21" fillId="24" borderId="22" xfId="49" applyNumberFormat="1" applyFont="1" applyFill="1" applyBorder="1" applyAlignment="1">
      <alignment horizontal="center" vertical="center"/>
    </xf>
    <xf numFmtId="199" fontId="21" fillId="24" borderId="13" xfId="49" applyNumberFormat="1" applyFont="1" applyFill="1" applyBorder="1" applyAlignment="1">
      <alignment horizontal="center" vertical="center"/>
    </xf>
    <xf numFmtId="199" fontId="21" fillId="24" borderId="16" xfId="49" applyNumberFormat="1" applyFont="1" applyFill="1" applyBorder="1" applyAlignment="1">
      <alignment horizontal="center" vertical="center"/>
    </xf>
    <xf numFmtId="40" fontId="21" fillId="24" borderId="59" xfId="49" applyNumberFormat="1" applyFont="1" applyFill="1" applyBorder="1" applyAlignment="1">
      <alignment horizontal="center" vertical="center"/>
    </xf>
    <xf numFmtId="40" fontId="21" fillId="24" borderId="60" xfId="49" applyNumberFormat="1" applyFont="1" applyFill="1" applyBorder="1" applyAlignment="1">
      <alignment horizontal="center" vertical="center"/>
    </xf>
    <xf numFmtId="40" fontId="21" fillId="24" borderId="61" xfId="49" applyNumberFormat="1" applyFont="1" applyFill="1" applyBorder="1" applyAlignment="1">
      <alignment horizontal="center" vertical="center"/>
    </xf>
    <xf numFmtId="0" fontId="20" fillId="24" borderId="27" xfId="61" applyFont="1" applyFill="1" applyBorder="1" applyAlignment="1" applyProtection="1">
      <alignment horizontal="left" vertical="center" wrapText="1" indent="1"/>
      <protection locked="0"/>
    </xf>
    <xf numFmtId="0" fontId="20" fillId="24" borderId="20" xfId="61" applyFont="1" applyFill="1" applyBorder="1" applyAlignment="1" applyProtection="1">
      <alignment horizontal="left" vertical="center" indent="1"/>
      <protection locked="0"/>
    </xf>
    <xf numFmtId="0" fontId="20" fillId="24" borderId="23" xfId="61" applyFont="1" applyFill="1" applyBorder="1" applyAlignment="1" applyProtection="1">
      <alignment horizontal="left" vertical="center" indent="1"/>
      <protection locked="0"/>
    </xf>
    <xf numFmtId="0" fontId="20" fillId="24" borderId="28" xfId="61" applyFont="1" applyFill="1" applyBorder="1" applyAlignment="1" applyProtection="1">
      <alignment horizontal="left" vertical="center" indent="1"/>
      <protection locked="0"/>
    </xf>
    <xf numFmtId="0" fontId="20" fillId="24" borderId="0" xfId="61" applyFont="1" applyFill="1" applyBorder="1" applyAlignment="1" applyProtection="1">
      <alignment horizontal="left" vertical="center" indent="1"/>
      <protection locked="0"/>
    </xf>
    <xf numFmtId="0" fontId="20" fillId="24" borderId="15" xfId="61" applyFont="1" applyFill="1" applyBorder="1" applyAlignment="1" applyProtection="1">
      <alignment horizontal="left" vertical="center" indent="1"/>
      <protection locked="0"/>
    </xf>
    <xf numFmtId="0" fontId="20" fillId="24" borderId="29" xfId="61" applyFont="1" applyFill="1" applyBorder="1" applyAlignment="1" applyProtection="1">
      <alignment horizontal="left" vertical="center" indent="1"/>
      <protection locked="0"/>
    </xf>
    <xf numFmtId="0" fontId="20" fillId="24" borderId="17" xfId="61" applyFont="1" applyFill="1" applyBorder="1" applyAlignment="1" applyProtection="1">
      <alignment horizontal="left" vertical="center" indent="1"/>
      <protection locked="0"/>
    </xf>
    <xf numFmtId="0" fontId="20" fillId="24" borderId="19" xfId="61" applyFont="1" applyFill="1" applyBorder="1" applyAlignment="1" applyProtection="1">
      <alignment horizontal="left" vertical="center" indent="1"/>
      <protection locked="0"/>
    </xf>
    <xf numFmtId="0" fontId="21" fillId="24" borderId="49" xfId="61" applyFont="1" applyFill="1" applyBorder="1" applyAlignment="1">
      <alignment horizontal="center" vertical="center"/>
      <protection/>
    </xf>
    <xf numFmtId="0" fontId="21" fillId="24" borderId="50" xfId="61" applyFont="1" applyFill="1" applyBorder="1" applyAlignment="1">
      <alignment horizontal="center" vertical="center"/>
      <protection/>
    </xf>
    <xf numFmtId="0" fontId="21" fillId="24" borderId="43" xfId="61" applyFont="1" applyFill="1" applyBorder="1" applyAlignment="1">
      <alignment horizontal="center" vertical="center"/>
      <protection/>
    </xf>
    <xf numFmtId="0" fontId="21" fillId="24" borderId="44" xfId="61" applyFont="1" applyFill="1" applyBorder="1" applyAlignment="1">
      <alignment horizontal="center" vertical="center"/>
      <protection/>
    </xf>
    <xf numFmtId="0" fontId="21" fillId="24" borderId="46" xfId="61" applyFont="1" applyFill="1" applyBorder="1" applyAlignment="1">
      <alignment horizontal="center" vertical="center"/>
      <protection/>
    </xf>
    <xf numFmtId="0" fontId="21" fillId="24" borderId="47" xfId="61" applyFont="1" applyFill="1" applyBorder="1" applyAlignment="1">
      <alignment horizontal="center" vertical="center"/>
      <protection/>
    </xf>
    <xf numFmtId="0" fontId="20" fillId="24" borderId="27" xfId="61" applyFont="1" applyFill="1" applyBorder="1" applyAlignment="1">
      <alignment horizontal="center" vertical="center"/>
      <protection/>
    </xf>
    <xf numFmtId="0" fontId="20" fillId="24" borderId="28" xfId="61" applyFont="1" applyFill="1" applyBorder="1" applyAlignment="1">
      <alignment horizontal="center" vertical="center"/>
      <protection/>
    </xf>
    <xf numFmtId="0" fontId="20" fillId="24" borderId="29" xfId="61" applyFont="1" applyFill="1" applyBorder="1" applyAlignment="1">
      <alignment horizontal="center" vertical="center"/>
      <protection/>
    </xf>
    <xf numFmtId="0" fontId="20" fillId="24" borderId="20" xfId="61" applyFont="1" applyFill="1" applyBorder="1" applyAlignment="1">
      <alignment horizontal="center" vertical="center"/>
      <protection/>
    </xf>
    <xf numFmtId="0" fontId="20" fillId="24" borderId="0" xfId="61" applyFont="1" applyFill="1" applyBorder="1" applyAlignment="1">
      <alignment horizontal="center" vertical="center"/>
      <protection/>
    </xf>
    <xf numFmtId="0" fontId="20" fillId="24" borderId="17" xfId="61" applyFont="1" applyFill="1" applyBorder="1" applyAlignment="1">
      <alignment horizontal="center" vertical="center"/>
      <protection/>
    </xf>
    <xf numFmtId="0" fontId="21" fillId="24" borderId="48" xfId="61" applyFont="1" applyFill="1" applyBorder="1" applyAlignment="1" applyProtection="1">
      <alignment horizontal="center" vertical="center"/>
      <protection/>
    </xf>
    <xf numFmtId="0" fontId="21" fillId="24" borderId="49" xfId="61" applyFont="1" applyFill="1" applyBorder="1" applyAlignment="1" applyProtection="1">
      <alignment horizontal="center" vertical="center"/>
      <protection/>
    </xf>
    <xf numFmtId="0" fontId="21" fillId="24" borderId="50" xfId="61" applyFont="1" applyFill="1" applyBorder="1" applyAlignment="1" applyProtection="1">
      <alignment horizontal="center" vertical="center"/>
      <protection/>
    </xf>
    <xf numFmtId="0" fontId="21" fillId="24" borderId="51" xfId="61" applyFont="1" applyFill="1" applyBorder="1" applyAlignment="1" applyProtection="1">
      <alignment horizontal="center" vertical="center"/>
      <protection/>
    </xf>
    <xf numFmtId="0" fontId="21" fillId="24" borderId="43" xfId="61" applyFont="1" applyFill="1" applyBorder="1" applyAlignment="1" applyProtection="1">
      <alignment horizontal="center" vertical="center"/>
      <protection/>
    </xf>
    <xf numFmtId="0" fontId="21" fillId="24" borderId="44" xfId="61" applyFont="1" applyFill="1" applyBorder="1" applyAlignment="1" applyProtection="1">
      <alignment horizontal="center" vertical="center"/>
      <protection/>
    </xf>
    <xf numFmtId="0" fontId="21" fillId="24" borderId="62" xfId="61" applyFont="1" applyFill="1" applyBorder="1" applyAlignment="1" applyProtection="1">
      <alignment horizontal="center" vertical="center"/>
      <protection/>
    </xf>
    <xf numFmtId="0" fontId="21" fillId="24" borderId="46" xfId="61" applyFont="1" applyFill="1" applyBorder="1" applyAlignment="1" applyProtection="1">
      <alignment horizontal="center" vertical="center"/>
      <protection/>
    </xf>
    <xf numFmtId="0" fontId="21" fillId="24" borderId="47" xfId="61" applyFont="1" applyFill="1" applyBorder="1" applyAlignment="1" applyProtection="1">
      <alignment horizontal="center" vertical="center"/>
      <protection/>
    </xf>
    <xf numFmtId="0" fontId="20" fillId="24" borderId="21" xfId="61" applyFont="1" applyFill="1" applyBorder="1" applyAlignment="1">
      <alignment horizontal="center" vertical="center"/>
      <protection/>
    </xf>
    <xf numFmtId="0" fontId="20" fillId="24" borderId="14" xfId="61" applyFont="1" applyFill="1" applyBorder="1" applyAlignment="1">
      <alignment horizontal="center" vertical="center"/>
      <protection/>
    </xf>
    <xf numFmtId="0" fontId="20" fillId="24" borderId="18" xfId="61" applyFont="1" applyFill="1" applyBorder="1" applyAlignment="1">
      <alignment horizontal="center" vertical="center"/>
      <protection/>
    </xf>
    <xf numFmtId="0" fontId="20" fillId="24" borderId="27" xfId="61" applyFont="1" applyFill="1" applyBorder="1" applyAlignment="1" applyProtection="1">
      <alignment horizontal="left" vertical="center" indent="1"/>
      <protection locked="0"/>
    </xf>
    <xf numFmtId="38" fontId="21" fillId="24" borderId="63" xfId="49" applyFont="1" applyFill="1" applyBorder="1" applyAlignment="1">
      <alignment horizontal="center" vertical="center"/>
    </xf>
    <xf numFmtId="0" fontId="20" fillId="24" borderId="30" xfId="61" applyFont="1" applyFill="1" applyBorder="1" applyAlignment="1" applyProtection="1">
      <alignment horizontal="left" vertical="center" indent="1"/>
      <protection locked="0"/>
    </xf>
    <xf numFmtId="0" fontId="20" fillId="24" borderId="25" xfId="61" applyFont="1" applyFill="1" applyBorder="1" applyAlignment="1" applyProtection="1">
      <alignment horizontal="left" vertical="center" indent="1"/>
      <protection locked="0"/>
    </xf>
    <xf numFmtId="0" fontId="20" fillId="24" borderId="64" xfId="61" applyFont="1" applyFill="1" applyBorder="1" applyAlignment="1" applyProtection="1">
      <alignment horizontal="left" vertical="center" indent="1"/>
      <protection locked="0"/>
    </xf>
    <xf numFmtId="0" fontId="20" fillId="24" borderId="30" xfId="61" applyFont="1" applyFill="1" applyBorder="1" applyAlignment="1">
      <alignment horizontal="center" vertical="center"/>
      <protection/>
    </xf>
    <xf numFmtId="0" fontId="20" fillId="24" borderId="25" xfId="61" applyFont="1" applyFill="1" applyBorder="1" applyAlignment="1">
      <alignment horizontal="center" vertical="center"/>
      <protection/>
    </xf>
    <xf numFmtId="0" fontId="20" fillId="24" borderId="26" xfId="61" applyFont="1" applyFill="1" applyBorder="1" applyAlignment="1">
      <alignment horizontal="center" vertical="center"/>
      <protection/>
    </xf>
    <xf numFmtId="40" fontId="21" fillId="24" borderId="63" xfId="49" applyNumberFormat="1" applyFont="1" applyFill="1" applyBorder="1" applyAlignment="1">
      <alignment horizontal="center" vertical="center"/>
    </xf>
    <xf numFmtId="38" fontId="26" fillId="25" borderId="37" xfId="49" applyFont="1" applyFill="1" applyBorder="1" applyAlignment="1" applyProtection="1">
      <alignment horizontal="center" vertical="center"/>
      <protection locked="0"/>
    </xf>
    <xf numFmtId="38" fontId="26" fillId="25" borderId="35" xfId="49" applyFont="1" applyFill="1" applyBorder="1" applyAlignment="1" applyProtection="1">
      <alignment horizontal="center" vertical="center"/>
      <protection locked="0"/>
    </xf>
    <xf numFmtId="38" fontId="26" fillId="25" borderId="36" xfId="49" applyFont="1" applyFill="1" applyBorder="1" applyAlignment="1" applyProtection="1">
      <alignment horizontal="center" vertical="center"/>
      <protection locked="0"/>
    </xf>
    <xf numFmtId="38" fontId="26" fillId="25" borderId="38" xfId="49" applyFont="1" applyFill="1" applyBorder="1" applyAlignment="1" applyProtection="1">
      <alignment horizontal="center" vertical="center"/>
      <protection locked="0"/>
    </xf>
    <xf numFmtId="199" fontId="21" fillId="24" borderId="24" xfId="49" applyNumberFormat="1" applyFont="1" applyFill="1" applyBorder="1" applyAlignment="1">
      <alignment horizontal="center" vertical="center"/>
    </xf>
    <xf numFmtId="0" fontId="21" fillId="24" borderId="65" xfId="61" applyFont="1" applyFill="1" applyBorder="1" applyAlignment="1" applyProtection="1">
      <alignment horizontal="center" vertical="center"/>
      <protection/>
    </xf>
    <xf numFmtId="0" fontId="21" fillId="24" borderId="66" xfId="61" applyFont="1" applyFill="1" applyBorder="1" applyAlignment="1" applyProtection="1">
      <alignment horizontal="center" vertical="center"/>
      <protection/>
    </xf>
    <xf numFmtId="0" fontId="21" fillId="24" borderId="52" xfId="61" applyFont="1" applyFill="1" applyBorder="1" applyAlignment="1" applyProtection="1">
      <alignment horizontal="center" vertical="center"/>
      <protection/>
    </xf>
    <xf numFmtId="0" fontId="21" fillId="24" borderId="53" xfId="61" applyFont="1" applyFill="1" applyBorder="1" applyAlignment="1" applyProtection="1">
      <alignment horizontal="center" vertical="center"/>
      <protection/>
    </xf>
    <xf numFmtId="0" fontId="21" fillId="24" borderId="67" xfId="61" applyFont="1" applyFill="1" applyBorder="1" applyAlignment="1" applyProtection="1">
      <alignment horizontal="center" vertical="center"/>
      <protection/>
    </xf>
    <xf numFmtId="189" fontId="21" fillId="24" borderId="22" xfId="62" applyNumberFormat="1" applyFont="1" applyFill="1" applyBorder="1" applyAlignment="1">
      <alignment horizontal="center" vertical="center"/>
      <protection/>
    </xf>
    <xf numFmtId="189" fontId="21" fillId="24" borderId="13" xfId="62" applyNumberFormat="1" applyFont="1" applyFill="1" applyBorder="1" applyAlignment="1">
      <alignment horizontal="center" vertical="center"/>
      <protection/>
    </xf>
    <xf numFmtId="189" fontId="21" fillId="24" borderId="24" xfId="62" applyNumberFormat="1" applyFont="1" applyFill="1" applyBorder="1" applyAlignment="1">
      <alignment horizontal="center" vertical="center"/>
      <protection/>
    </xf>
    <xf numFmtId="0" fontId="20" fillId="24" borderId="27" xfId="62" applyFont="1" applyFill="1" applyBorder="1" applyAlignment="1">
      <alignment horizontal="left" vertical="center" indent="1" shrinkToFit="1"/>
      <protection/>
    </xf>
    <xf numFmtId="0" fontId="20" fillId="24" borderId="20" xfId="62" applyFont="1" applyFill="1" applyBorder="1" applyAlignment="1">
      <alignment horizontal="left" vertical="center" indent="1" shrinkToFit="1"/>
      <protection/>
    </xf>
    <xf numFmtId="0" fontId="20" fillId="24" borderId="28" xfId="62" applyFont="1" applyFill="1" applyBorder="1" applyAlignment="1">
      <alignment horizontal="left" vertical="center" indent="1" shrinkToFit="1"/>
      <protection/>
    </xf>
    <xf numFmtId="0" fontId="20" fillId="24" borderId="0" xfId="62" applyFont="1" applyFill="1" applyBorder="1" applyAlignment="1">
      <alignment horizontal="left" vertical="center" indent="1" shrinkToFit="1"/>
      <protection/>
    </xf>
    <xf numFmtId="0" fontId="20" fillId="24" borderId="30" xfId="62" applyFont="1" applyFill="1" applyBorder="1" applyAlignment="1">
      <alignment horizontal="left" vertical="center" indent="1" shrinkToFit="1"/>
      <protection/>
    </xf>
    <xf numFmtId="0" fontId="20" fillId="24" borderId="25" xfId="62" applyFont="1" applyFill="1" applyBorder="1" applyAlignment="1">
      <alignment horizontal="left" vertical="center" indent="1" shrinkToFit="1"/>
      <protection/>
    </xf>
    <xf numFmtId="0" fontId="21" fillId="24" borderId="65" xfId="62" applyFont="1" applyFill="1" applyBorder="1" applyAlignment="1">
      <alignment horizontal="center" vertical="center"/>
      <protection/>
    </xf>
    <xf numFmtId="0" fontId="21" fillId="24" borderId="66" xfId="62" applyFont="1" applyFill="1" applyBorder="1" applyAlignment="1">
      <alignment horizontal="center" vertical="center"/>
      <protection/>
    </xf>
    <xf numFmtId="0" fontId="21" fillId="24" borderId="67" xfId="62" applyFont="1" applyFill="1" applyBorder="1" applyAlignment="1">
      <alignment horizontal="center" vertical="center"/>
      <protection/>
    </xf>
    <xf numFmtId="188" fontId="21" fillId="24" borderId="59" xfId="62" applyNumberFormat="1" applyFont="1" applyFill="1" applyBorder="1" applyAlignment="1">
      <alignment horizontal="center" vertical="center"/>
      <protection/>
    </xf>
    <xf numFmtId="188" fontId="21" fillId="24" borderId="60" xfId="62" applyNumberFormat="1" applyFont="1" applyFill="1" applyBorder="1" applyAlignment="1">
      <alignment horizontal="center" vertical="center"/>
      <protection/>
    </xf>
    <xf numFmtId="188" fontId="21" fillId="24" borderId="63" xfId="62" applyNumberFormat="1" applyFont="1" applyFill="1" applyBorder="1" applyAlignment="1">
      <alignment horizontal="center" vertical="center"/>
      <protection/>
    </xf>
    <xf numFmtId="0" fontId="20" fillId="24" borderId="29" xfId="62" applyFont="1" applyFill="1" applyBorder="1" applyAlignment="1">
      <alignment horizontal="left" vertical="center" indent="1" shrinkToFit="1"/>
      <protection/>
    </xf>
    <xf numFmtId="0" fontId="20" fillId="24" borderId="17" xfId="62" applyFont="1" applyFill="1" applyBorder="1" applyAlignment="1">
      <alignment horizontal="left" vertical="center" indent="1" shrinkToFit="1"/>
      <protection/>
    </xf>
    <xf numFmtId="0" fontId="21" fillId="24" borderId="62" xfId="62" applyFont="1" applyFill="1" applyBorder="1" applyAlignment="1">
      <alignment horizontal="center" vertical="center"/>
      <protection/>
    </xf>
    <xf numFmtId="188" fontId="21" fillId="24" borderId="61" xfId="62" applyNumberFormat="1" applyFont="1" applyFill="1" applyBorder="1" applyAlignment="1">
      <alignment horizontal="center" vertical="center"/>
      <protection/>
    </xf>
    <xf numFmtId="189" fontId="21" fillId="24" borderId="16" xfId="62" applyNumberFormat="1" applyFont="1" applyFill="1" applyBorder="1" applyAlignment="1">
      <alignment horizontal="center" vertical="center"/>
      <protection/>
    </xf>
    <xf numFmtId="0" fontId="21" fillId="24" borderId="11" xfId="62" applyFont="1" applyFill="1" applyBorder="1" applyAlignment="1">
      <alignment horizontal="center" vertical="center" shrinkToFit="1"/>
      <protection/>
    </xf>
    <xf numFmtId="0" fontId="21" fillId="24" borderId="39" xfId="62" applyFont="1" applyFill="1" applyBorder="1" applyAlignment="1">
      <alignment horizontal="center" vertical="center" shrinkToFit="1"/>
      <protection/>
    </xf>
    <xf numFmtId="0" fontId="21" fillId="24" borderId="68" xfId="62" applyFont="1" applyFill="1" applyBorder="1" applyAlignment="1">
      <alignment horizontal="center" vertical="center" shrinkToFit="1"/>
      <protection/>
    </xf>
    <xf numFmtId="0" fontId="21" fillId="24" borderId="39" xfId="62" applyFont="1" applyFill="1" applyBorder="1" applyAlignment="1">
      <alignment horizontal="center" vertical="center"/>
      <protection/>
    </xf>
    <xf numFmtId="0" fontId="21" fillId="24" borderId="40" xfId="62" applyFont="1" applyFill="1" applyBorder="1" applyAlignment="1">
      <alignment horizontal="center" vertical="center"/>
      <protection/>
    </xf>
    <xf numFmtId="0" fontId="21" fillId="24" borderId="41" xfId="62" applyFont="1" applyFill="1" applyBorder="1" applyAlignment="1">
      <alignment horizontal="center" vertical="center" wrapText="1"/>
      <protection/>
    </xf>
    <xf numFmtId="0" fontId="21" fillId="24" borderId="41" xfId="62" applyFont="1" applyFill="1" applyBorder="1" applyAlignment="1">
      <alignment horizontal="center" vertical="center" shrinkToFit="1"/>
      <protection/>
    </xf>
    <xf numFmtId="0" fontId="21" fillId="24" borderId="40" xfId="62" applyFont="1" applyFill="1" applyBorder="1" applyAlignment="1">
      <alignment horizontal="center" vertical="center" shrinkToFit="1"/>
      <protection/>
    </xf>
    <xf numFmtId="0" fontId="0" fillId="24" borderId="68" xfId="62" applyFont="1" applyFill="1" applyBorder="1" applyAlignment="1">
      <alignment horizontal="center" vertical="center" shrinkToFit="1"/>
      <protection/>
    </xf>
    <xf numFmtId="0" fontId="25" fillId="24" borderId="20" xfId="64" applyFont="1" applyFill="1" applyBorder="1" applyAlignment="1" applyProtection="1">
      <alignment horizontal="center" vertical="center"/>
      <protection/>
    </xf>
    <xf numFmtId="0" fontId="25" fillId="24" borderId="0" xfId="64" applyFont="1" applyFill="1" applyBorder="1" applyAlignment="1" applyProtection="1">
      <alignment horizontal="center" vertical="center"/>
      <protection/>
    </xf>
    <xf numFmtId="0" fontId="25" fillId="24" borderId="59" xfId="64" applyFont="1" applyFill="1" applyBorder="1" applyAlignment="1" applyProtection="1">
      <alignment horizontal="center" vertical="center"/>
      <protection locked="0"/>
    </xf>
    <xf numFmtId="0" fontId="25" fillId="24" borderId="61" xfId="64" applyFont="1" applyFill="1" applyBorder="1" applyAlignment="1" applyProtection="1">
      <alignment horizontal="center" vertical="center"/>
      <protection locked="0"/>
    </xf>
    <xf numFmtId="0" fontId="25" fillId="24" borderId="59" xfId="64" applyFont="1" applyFill="1" applyBorder="1" applyAlignment="1" applyProtection="1">
      <alignment horizontal="center" vertical="center"/>
      <protection/>
    </xf>
    <xf numFmtId="0" fontId="25" fillId="24" borderId="61" xfId="64" applyFont="1" applyFill="1" applyBorder="1" applyAlignment="1" applyProtection="1">
      <alignment horizontal="center" vertical="center"/>
      <protection/>
    </xf>
    <xf numFmtId="0" fontId="20" fillId="24" borderId="35" xfId="64" applyFont="1" applyFill="1" applyBorder="1" applyAlignment="1" applyProtection="1">
      <alignment horizontal="center" vertical="center" wrapText="1"/>
      <protection locked="0"/>
    </xf>
    <xf numFmtId="0" fontId="20" fillId="24" borderId="38" xfId="64" applyFont="1" applyFill="1" applyBorder="1" applyAlignment="1" applyProtection="1">
      <alignment horizontal="center" vertical="center" wrapText="1"/>
      <protection locked="0"/>
    </xf>
    <xf numFmtId="0" fontId="28" fillId="24" borderId="0" xfId="64" applyFont="1" applyFill="1" applyBorder="1" applyAlignment="1" applyProtection="1">
      <alignment horizontal="left"/>
      <protection/>
    </xf>
    <xf numFmtId="0" fontId="28" fillId="24" borderId="34" xfId="64" applyFont="1" applyFill="1" applyBorder="1" applyAlignment="1" applyProtection="1">
      <alignment horizontal="center" vertical="center"/>
      <protection locked="0"/>
    </xf>
    <xf numFmtId="0" fontId="28" fillId="24" borderId="38" xfId="64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年度前期西部地区ナイターリーグ結果入力" xfId="61"/>
    <cellStyle name="標準_H19県スポレク西部予選集計" xfId="62"/>
    <cellStyle name="標準_H19県スポレク西部予選集計_19年度西部地区大会（福米体育館）集計用" xfId="63"/>
    <cellStyle name="標準_H19県スポレク西部予選集計_H21年度ソフフェス西部大会集計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9525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24375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1460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1945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577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577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8577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577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19525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524375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1460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1945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9525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24375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1460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1945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15</xdr:col>
      <xdr:colOff>76200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12445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2930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15</xdr:col>
      <xdr:colOff>76200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12445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82930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19525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524375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1460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1945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9525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24375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1460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1945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15</xdr:col>
      <xdr:colOff>76200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12445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2930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15</xdr:col>
      <xdr:colOff>76200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12445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82930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19525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524375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14600" y="0"/>
          <a:ext cx="857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1945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W28"/>
  <sheetViews>
    <sheetView zoomScale="70" zoomScaleNormal="70" zoomScaleSheetLayoutView="70" zoomScalePageLayoutView="0" workbookViewId="0" topLeftCell="A1">
      <selection activeCell="R14" sqref="R14"/>
    </sheetView>
  </sheetViews>
  <sheetFormatPr defaultColWidth="9.00390625" defaultRowHeight="13.5"/>
  <cols>
    <col min="1" max="1" width="3.625" style="3" customWidth="1"/>
    <col min="2" max="4" width="8.625" style="22" customWidth="1"/>
    <col min="5" max="6" width="3.625" style="22" customWidth="1"/>
    <col min="7" max="7" width="2.625" style="22" customWidth="1"/>
    <col min="8" max="11" width="3.625" style="22" customWidth="1"/>
    <col min="12" max="12" width="2.625" style="22" customWidth="1"/>
    <col min="13" max="14" width="3.625" style="22" customWidth="1"/>
    <col min="15" max="15" width="8.625" style="22" customWidth="1"/>
    <col min="16" max="16" width="2.75390625" style="22" customWidth="1"/>
    <col min="17" max="17" width="8.625" style="22" customWidth="1"/>
    <col min="18" max="18" width="8.75390625" style="117" customWidth="1"/>
    <col min="19" max="19" width="2.375" style="117" customWidth="1"/>
    <col min="20" max="20" width="6.00390625" style="117" customWidth="1"/>
    <col min="21" max="16384" width="9.00390625" style="3" customWidth="1"/>
  </cols>
  <sheetData>
    <row r="1" spans="1:21" s="29" customFormat="1" ht="67.5" customHeight="1">
      <c r="A1" s="43"/>
      <c r="B1" s="48" t="s">
        <v>47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3"/>
    </row>
    <row r="2" spans="1:21" ht="54.75" customHeight="1" thickBo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2"/>
      <c r="S2" s="2"/>
      <c r="T2" s="2"/>
      <c r="U2" s="2"/>
    </row>
    <row r="3" spans="1:21" s="6" customFormat="1" ht="24.75" customHeight="1" thickBot="1">
      <c r="A3" s="23"/>
      <c r="B3" s="134" t="s">
        <v>0</v>
      </c>
      <c r="C3" s="132"/>
      <c r="D3" s="132"/>
      <c r="E3" s="135" t="str">
        <f>B4</f>
        <v>しかのふれんず紅葉</v>
      </c>
      <c r="F3" s="136"/>
      <c r="G3" s="136"/>
      <c r="H3" s="136"/>
      <c r="I3" s="137"/>
      <c r="J3" s="138" t="str">
        <f>B9</f>
        <v>トロピカル大山</v>
      </c>
      <c r="K3" s="136"/>
      <c r="L3" s="136"/>
      <c r="M3" s="136"/>
      <c r="N3" s="137"/>
      <c r="O3" s="132" t="s">
        <v>17</v>
      </c>
      <c r="P3" s="132"/>
      <c r="Q3" s="133"/>
      <c r="R3" s="87" t="s">
        <v>4</v>
      </c>
      <c r="S3" s="5"/>
      <c r="T3" s="5"/>
      <c r="U3" s="23"/>
    </row>
    <row r="4" spans="1:21" s="6" customFormat="1" ht="21" customHeight="1">
      <c r="A4" s="23"/>
      <c r="B4" s="139" t="s">
        <v>49</v>
      </c>
      <c r="C4" s="140"/>
      <c r="D4" s="140"/>
      <c r="E4" s="143"/>
      <c r="F4" s="144"/>
      <c r="G4" s="144"/>
      <c r="H4" s="144"/>
      <c r="I4" s="145"/>
      <c r="J4" s="10"/>
      <c r="K4" s="11"/>
      <c r="L4" s="11" t="str">
        <f>IF(J6=2,"○",IF(N6=2,"●",""))</f>
        <v>○</v>
      </c>
      <c r="M4" s="11"/>
      <c r="N4" s="12"/>
      <c r="O4" s="151">
        <f>IF(J6=2,1,0)</f>
        <v>1</v>
      </c>
      <c r="P4" s="151" t="s">
        <v>15</v>
      </c>
      <c r="Q4" s="149">
        <f>IF(N6=2,1,0)</f>
        <v>0</v>
      </c>
      <c r="R4" s="127">
        <v>1</v>
      </c>
      <c r="S4" s="5"/>
      <c r="T4" s="5"/>
      <c r="U4" s="23"/>
    </row>
    <row r="5" spans="1:21" s="6" customFormat="1" ht="15" customHeight="1">
      <c r="A5" s="23"/>
      <c r="B5" s="139"/>
      <c r="C5" s="140"/>
      <c r="D5" s="140"/>
      <c r="E5" s="143"/>
      <c r="F5" s="144"/>
      <c r="G5" s="144"/>
      <c r="H5" s="144"/>
      <c r="I5" s="145"/>
      <c r="J5" s="10"/>
      <c r="K5" s="88">
        <v>15</v>
      </c>
      <c r="L5" s="11" t="s">
        <v>16</v>
      </c>
      <c r="M5" s="89">
        <v>10</v>
      </c>
      <c r="N5" s="12"/>
      <c r="O5" s="151"/>
      <c r="P5" s="151"/>
      <c r="Q5" s="149"/>
      <c r="R5" s="127"/>
      <c r="S5" s="5"/>
      <c r="T5" s="5"/>
      <c r="U5" s="23"/>
    </row>
    <row r="6" spans="1:21" s="6" customFormat="1" ht="15" customHeight="1">
      <c r="A6" s="23"/>
      <c r="B6" s="139"/>
      <c r="C6" s="140"/>
      <c r="D6" s="140"/>
      <c r="E6" s="143"/>
      <c r="F6" s="144"/>
      <c r="G6" s="144"/>
      <c r="H6" s="144"/>
      <c r="I6" s="145"/>
      <c r="J6" s="10">
        <f>IF(K5&gt;M5,1)+IF(K6&gt;M6,1)+IF(K7&gt;M7,1)</f>
        <v>2</v>
      </c>
      <c r="K6" s="88">
        <v>15</v>
      </c>
      <c r="L6" s="11" t="s">
        <v>16</v>
      </c>
      <c r="M6" s="89">
        <v>13</v>
      </c>
      <c r="N6" s="12">
        <f>IF(M5&gt;K5,1)+IF(M6&gt;K6,1)+IF(M7&gt;K7,1)</f>
        <v>0</v>
      </c>
      <c r="O6" s="151"/>
      <c r="P6" s="151"/>
      <c r="Q6" s="149"/>
      <c r="R6" s="127"/>
      <c r="S6" s="5"/>
      <c r="T6" s="5"/>
      <c r="U6" s="23"/>
    </row>
    <row r="7" spans="1:21" s="6" customFormat="1" ht="15" customHeight="1">
      <c r="A7" s="23"/>
      <c r="B7" s="139"/>
      <c r="C7" s="140"/>
      <c r="D7" s="140"/>
      <c r="E7" s="143"/>
      <c r="F7" s="144"/>
      <c r="G7" s="144"/>
      <c r="H7" s="144"/>
      <c r="I7" s="145"/>
      <c r="J7" s="10"/>
      <c r="K7" s="88"/>
      <c r="L7" s="11" t="s">
        <v>16</v>
      </c>
      <c r="M7" s="89"/>
      <c r="N7" s="12"/>
      <c r="O7" s="151"/>
      <c r="P7" s="151"/>
      <c r="Q7" s="149"/>
      <c r="R7" s="127"/>
      <c r="S7" s="5"/>
      <c r="T7" s="5"/>
      <c r="U7" s="23"/>
    </row>
    <row r="8" spans="1:21" s="6" customFormat="1" ht="15" customHeight="1">
      <c r="A8" s="23"/>
      <c r="B8" s="141"/>
      <c r="C8" s="142"/>
      <c r="D8" s="142"/>
      <c r="E8" s="146"/>
      <c r="F8" s="147"/>
      <c r="G8" s="147"/>
      <c r="H8" s="147"/>
      <c r="I8" s="148"/>
      <c r="J8" s="14"/>
      <c r="K8" s="15"/>
      <c r="L8" s="15"/>
      <c r="M8" s="15"/>
      <c r="N8" s="16"/>
      <c r="O8" s="152"/>
      <c r="P8" s="152"/>
      <c r="Q8" s="150"/>
      <c r="R8" s="128"/>
      <c r="S8" s="5"/>
      <c r="T8" s="5"/>
      <c r="U8" s="23"/>
    </row>
    <row r="9" spans="1:21" s="6" customFormat="1" ht="21" customHeight="1">
      <c r="A9" s="23"/>
      <c r="B9" s="155" t="s">
        <v>50</v>
      </c>
      <c r="C9" s="156"/>
      <c r="D9" s="156"/>
      <c r="E9" s="52"/>
      <c r="F9" s="53"/>
      <c r="G9" s="53" t="str">
        <f>IF(E11=2,"○",IF(I11=2,"●",""))</f>
        <v>●</v>
      </c>
      <c r="H9" s="53"/>
      <c r="I9" s="54"/>
      <c r="J9" s="159"/>
      <c r="K9" s="160"/>
      <c r="L9" s="160"/>
      <c r="M9" s="160"/>
      <c r="N9" s="161"/>
      <c r="O9" s="166">
        <f>IF(E11=2,1,0)</f>
        <v>0</v>
      </c>
      <c r="P9" s="166" t="s">
        <v>15</v>
      </c>
      <c r="Q9" s="153">
        <f>IF(I11=2,1,0)</f>
        <v>1</v>
      </c>
      <c r="R9" s="129">
        <v>2</v>
      </c>
      <c r="S9" s="5"/>
      <c r="T9" s="5"/>
      <c r="U9" s="23"/>
    </row>
    <row r="10" spans="1:21" s="6" customFormat="1" ht="15" customHeight="1">
      <c r="A10" s="23"/>
      <c r="B10" s="139"/>
      <c r="C10" s="140"/>
      <c r="D10" s="140"/>
      <c r="E10" s="55"/>
      <c r="F10" s="65">
        <f>M5</f>
        <v>10</v>
      </c>
      <c r="G10" s="56" t="s">
        <v>16</v>
      </c>
      <c r="H10" s="57">
        <f>K5</f>
        <v>15</v>
      </c>
      <c r="I10" s="57"/>
      <c r="J10" s="162"/>
      <c r="K10" s="144"/>
      <c r="L10" s="144"/>
      <c r="M10" s="144"/>
      <c r="N10" s="145"/>
      <c r="O10" s="151"/>
      <c r="P10" s="151"/>
      <c r="Q10" s="149"/>
      <c r="R10" s="127"/>
      <c r="S10" s="5"/>
      <c r="T10" s="5"/>
      <c r="U10" s="23"/>
    </row>
    <row r="11" spans="1:21" s="6" customFormat="1" ht="15" customHeight="1">
      <c r="A11" s="23"/>
      <c r="B11" s="139"/>
      <c r="C11" s="140"/>
      <c r="D11" s="140"/>
      <c r="E11" s="55">
        <f>IF(F10&gt;H10,1)+IF(F11&gt;H11,1)+IF(F12&gt;H12,1)</f>
        <v>0</v>
      </c>
      <c r="F11" s="65">
        <f>M6</f>
        <v>13</v>
      </c>
      <c r="G11" s="56" t="s">
        <v>16</v>
      </c>
      <c r="H11" s="57">
        <f>K6</f>
        <v>15</v>
      </c>
      <c r="I11" s="57">
        <f>IF(H10&gt;F10,1)+IF(H11&gt;F11,1)+IF(H12&gt;F12,1)</f>
        <v>2</v>
      </c>
      <c r="J11" s="162"/>
      <c r="K11" s="144"/>
      <c r="L11" s="144"/>
      <c r="M11" s="144"/>
      <c r="N11" s="145"/>
      <c r="O11" s="151"/>
      <c r="P11" s="151"/>
      <c r="Q11" s="149"/>
      <c r="R11" s="127"/>
      <c r="S11" s="5"/>
      <c r="T11" s="5"/>
      <c r="U11" s="23"/>
    </row>
    <row r="12" spans="1:21" s="6" customFormat="1" ht="15" customHeight="1">
      <c r="A12" s="23"/>
      <c r="B12" s="139"/>
      <c r="C12" s="140"/>
      <c r="D12" s="140"/>
      <c r="E12" s="55"/>
      <c r="F12" s="65">
        <f>M7</f>
        <v>0</v>
      </c>
      <c r="G12" s="56" t="s">
        <v>16</v>
      </c>
      <c r="H12" s="57">
        <f>K7</f>
        <v>0</v>
      </c>
      <c r="I12" s="57"/>
      <c r="J12" s="162"/>
      <c r="K12" s="144"/>
      <c r="L12" s="144"/>
      <c r="M12" s="144"/>
      <c r="N12" s="145"/>
      <c r="O12" s="151"/>
      <c r="P12" s="151"/>
      <c r="Q12" s="149"/>
      <c r="R12" s="127"/>
      <c r="S12" s="5"/>
      <c r="T12" s="5"/>
      <c r="U12" s="23"/>
    </row>
    <row r="13" spans="1:21" s="6" customFormat="1" ht="15" customHeight="1" thickBot="1">
      <c r="A13" s="23"/>
      <c r="B13" s="157"/>
      <c r="C13" s="158"/>
      <c r="D13" s="158"/>
      <c r="E13" s="61"/>
      <c r="F13" s="62"/>
      <c r="G13" s="62"/>
      <c r="H13" s="62"/>
      <c r="I13" s="63"/>
      <c r="J13" s="163"/>
      <c r="K13" s="164"/>
      <c r="L13" s="164"/>
      <c r="M13" s="164"/>
      <c r="N13" s="165"/>
      <c r="O13" s="167"/>
      <c r="P13" s="167"/>
      <c r="Q13" s="154"/>
      <c r="R13" s="130"/>
      <c r="S13" s="5"/>
      <c r="T13" s="5"/>
      <c r="U13" s="23"/>
    </row>
    <row r="14" spans="1:21" ht="13.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1:21" ht="13.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</row>
    <row r="16" spans="1:23" ht="13.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U16" s="116"/>
      <c r="V16" s="116"/>
      <c r="W16" s="116"/>
    </row>
    <row r="17" spans="1:23" ht="13.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U17" s="116"/>
      <c r="V17" s="116"/>
      <c r="W17" s="116"/>
    </row>
    <row r="18" spans="1:23" ht="13.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U18" s="116"/>
      <c r="V18" s="116"/>
      <c r="W18" s="116"/>
    </row>
    <row r="19" spans="1:23" ht="13.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U19" s="116"/>
      <c r="V19" s="116"/>
      <c r="W19" s="116"/>
    </row>
    <row r="20" spans="1:23" ht="13.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U20" s="116"/>
      <c r="V20" s="116"/>
      <c r="W20" s="116"/>
    </row>
    <row r="21" spans="1:23" ht="13.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U21" s="116"/>
      <c r="V21" s="116"/>
      <c r="W21" s="116"/>
    </row>
    <row r="22" spans="1:23" ht="13.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U22" s="116"/>
      <c r="V22" s="116"/>
      <c r="W22" s="116"/>
    </row>
    <row r="23" spans="1:23" ht="13.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U23" s="116"/>
      <c r="V23" s="116"/>
      <c r="W23" s="116"/>
    </row>
    <row r="24" spans="1:23" ht="13.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U24" s="116"/>
      <c r="V24" s="116"/>
      <c r="W24" s="116"/>
    </row>
    <row r="25" spans="1:23" ht="13.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U25" s="116"/>
      <c r="V25" s="116"/>
      <c r="W25" s="116"/>
    </row>
    <row r="26" spans="1:23" ht="13.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U26" s="116"/>
      <c r="V26" s="116"/>
      <c r="W26" s="116"/>
    </row>
    <row r="27" spans="1:23" ht="13.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U27" s="116"/>
      <c r="V27" s="116"/>
      <c r="W27" s="116"/>
    </row>
    <row r="28" spans="1:23" ht="13.5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U28" s="116"/>
      <c r="V28" s="116"/>
      <c r="W28" s="116"/>
    </row>
  </sheetData>
  <sheetProtection/>
  <mergeCells count="17">
    <mergeCell ref="P4:P8"/>
    <mergeCell ref="Q9:Q13"/>
    <mergeCell ref="O4:O8"/>
    <mergeCell ref="B9:D13"/>
    <mergeCell ref="J9:N13"/>
    <mergeCell ref="O9:O13"/>
    <mergeCell ref="P9:P13"/>
    <mergeCell ref="R4:R8"/>
    <mergeCell ref="R9:R13"/>
    <mergeCell ref="A2:Q2"/>
    <mergeCell ref="O3:Q3"/>
    <mergeCell ref="B3:D3"/>
    <mergeCell ref="E3:I3"/>
    <mergeCell ref="J3:N3"/>
    <mergeCell ref="B4:D8"/>
    <mergeCell ref="E4:I8"/>
    <mergeCell ref="Q4:Q8"/>
  </mergeCells>
  <printOptions horizontalCentered="1"/>
  <pageMargins left="0.5905511811023623" right="0.1968503937007874" top="0.3937007874015748" bottom="0.3937007874015748" header="0.5511811023622047" footer="0.5118110236220472"/>
  <pageSetup horizontalDpi="600" verticalDpi="600" orientation="portrait" paperSize="9" scale="85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BN30"/>
  <sheetViews>
    <sheetView zoomScale="70" zoomScaleNormal="70" zoomScaleSheetLayoutView="70" zoomScalePageLayoutView="0" workbookViewId="0" topLeftCell="A2">
      <selection activeCell="AM14" sqref="AM14:AM18"/>
    </sheetView>
  </sheetViews>
  <sheetFormatPr defaultColWidth="9.00390625" defaultRowHeight="13.5"/>
  <cols>
    <col min="1" max="1" width="3.625" style="29" customWidth="1"/>
    <col min="2" max="4" width="10.125" style="27" customWidth="1"/>
    <col min="5" max="29" width="3.625" style="27" customWidth="1"/>
    <col min="30" max="30" width="6.625" style="27" customWidth="1"/>
    <col min="31" max="31" width="3.625" style="27" customWidth="1"/>
    <col min="32" max="32" width="6.625" style="27" customWidth="1"/>
    <col min="33" max="36" width="6.625" style="27" hidden="1" customWidth="1"/>
    <col min="37" max="39" width="8.625" style="27" customWidth="1"/>
    <col min="40" max="40" width="3.25390625" style="27" customWidth="1"/>
    <col min="41" max="43" width="7.625" style="27" customWidth="1"/>
    <col min="44" max="46" width="5.375" style="27" customWidth="1"/>
    <col min="47" max="47" width="14.50390625" style="29" customWidth="1"/>
    <col min="48" max="50" width="3.625" style="29" customWidth="1"/>
    <col min="51" max="51" width="2.625" style="29" customWidth="1"/>
    <col min="52" max="55" width="3.625" style="29" customWidth="1"/>
    <col min="56" max="56" width="2.625" style="29" customWidth="1"/>
    <col min="57" max="60" width="3.625" style="29" customWidth="1"/>
    <col min="61" max="61" width="2.625" style="29" customWidth="1"/>
    <col min="62" max="63" width="3.625" style="29" customWidth="1"/>
    <col min="64" max="65" width="8.625" style="29" customWidth="1"/>
    <col min="66" max="16384" width="9.00390625" style="29" customWidth="1"/>
  </cols>
  <sheetData>
    <row r="1" spans="1:46" ht="54.75" customHeight="1">
      <c r="A1" s="43"/>
      <c r="B1" s="48" t="s">
        <v>47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3"/>
      <c r="AN1" s="43"/>
      <c r="AO1" s="43"/>
      <c r="AP1" s="29"/>
      <c r="AQ1" s="29"/>
      <c r="AR1" s="29"/>
      <c r="AS1" s="29"/>
      <c r="AT1" s="29"/>
    </row>
    <row r="2" spans="1:41" s="3" customFormat="1" ht="54.75" customHeight="1" thickBot="1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2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24.75" customHeight="1">
      <c r="A3" s="43"/>
      <c r="B3" s="175" t="s">
        <v>0</v>
      </c>
      <c r="C3" s="172"/>
      <c r="D3" s="176"/>
      <c r="E3" s="169" t="str">
        <f>B4</f>
        <v>ル・コック</v>
      </c>
      <c r="F3" s="169"/>
      <c r="G3" s="169"/>
      <c r="H3" s="169"/>
      <c r="I3" s="170"/>
      <c r="J3" s="168" t="str">
        <f>B9</f>
        <v>しかのふれんず　桜</v>
      </c>
      <c r="K3" s="169"/>
      <c r="L3" s="169"/>
      <c r="M3" s="169"/>
      <c r="N3" s="170"/>
      <c r="O3" s="168" t="str">
        <f>B14</f>
        <v>大山カラス天狗</v>
      </c>
      <c r="P3" s="169"/>
      <c r="Q3" s="169"/>
      <c r="R3" s="169"/>
      <c r="S3" s="170"/>
      <c r="T3" s="168" t="str">
        <f>B19</f>
        <v>パンプキン</v>
      </c>
      <c r="U3" s="169"/>
      <c r="V3" s="169"/>
      <c r="W3" s="169"/>
      <c r="X3" s="170"/>
      <c r="Y3" s="168" t="str">
        <f>B24</f>
        <v>しかのふれんず 菜の花</v>
      </c>
      <c r="Z3" s="169"/>
      <c r="AA3" s="169"/>
      <c r="AB3" s="169"/>
      <c r="AC3" s="174"/>
      <c r="AD3" s="171" t="s">
        <v>6</v>
      </c>
      <c r="AE3" s="172"/>
      <c r="AF3" s="173"/>
      <c r="AG3" s="90" t="s">
        <v>7</v>
      </c>
      <c r="AH3" s="90" t="s">
        <v>8</v>
      </c>
      <c r="AI3" s="90" t="s">
        <v>9</v>
      </c>
      <c r="AJ3" s="90" t="s">
        <v>10</v>
      </c>
      <c r="AK3" s="90" t="s">
        <v>11</v>
      </c>
      <c r="AL3" s="91" t="s">
        <v>12</v>
      </c>
      <c r="AM3" s="92" t="s">
        <v>4</v>
      </c>
      <c r="AN3" s="47"/>
      <c r="AO3" s="47"/>
    </row>
    <row r="4" spans="1:42" ht="21" customHeight="1">
      <c r="A4" s="43"/>
      <c r="B4" s="186" t="s">
        <v>52</v>
      </c>
      <c r="C4" s="187"/>
      <c r="D4" s="188"/>
      <c r="E4" s="195"/>
      <c r="F4" s="195"/>
      <c r="G4" s="195"/>
      <c r="H4" s="195"/>
      <c r="I4" s="196"/>
      <c r="J4" s="30"/>
      <c r="K4" s="31"/>
      <c r="L4" s="31" t="str">
        <f>IF(J6=2,"○",IF(N6=2,"●",""))</f>
        <v>○</v>
      </c>
      <c r="M4" s="31"/>
      <c r="N4" s="32"/>
      <c r="O4" s="30"/>
      <c r="P4" s="31"/>
      <c r="Q4" s="31" t="str">
        <f>IF(O6=2,"○",IF(S6=2,"●",""))</f>
        <v>○</v>
      </c>
      <c r="R4" s="31"/>
      <c r="S4" s="32"/>
      <c r="T4" s="30"/>
      <c r="U4" s="31"/>
      <c r="V4" s="31" t="str">
        <f>IF(T6=2,"○",IF(X6=2,"●",""))</f>
        <v>○</v>
      </c>
      <c r="W4" s="31"/>
      <c r="X4" s="32"/>
      <c r="Y4" s="30"/>
      <c r="Z4" s="31"/>
      <c r="AA4" s="31" t="str">
        <f>IF(Y6=2,"○",IF(AC6=2,"●",""))</f>
        <v>○</v>
      </c>
      <c r="AB4" s="31"/>
      <c r="AC4" s="49"/>
      <c r="AD4" s="201">
        <f>IF(J6=2,1,0)+IF(T6=2,1,0)+IF(O6=2,1,0)+IF(Y6=2,1,0)</f>
        <v>4</v>
      </c>
      <c r="AE4" s="204" t="s">
        <v>13</v>
      </c>
      <c r="AF4" s="216">
        <f>IF(N6=2,1,0)+IF(S6=2,1,0)+IF(X6=2,1,0)+IF(AC6=2,1,0)</f>
        <v>0</v>
      </c>
      <c r="AG4" s="177">
        <f>J6+O6+T6+Y6</f>
        <v>8</v>
      </c>
      <c r="AH4" s="177">
        <f>N6+S6+X6+AC6</f>
        <v>0</v>
      </c>
      <c r="AI4" s="177">
        <f>K5+K6+K7+P5+P6+P7+U5+U6+U7+Z5+Z6+Z7</f>
        <v>123</v>
      </c>
      <c r="AJ4" s="177">
        <f>M5+M6+M7+R5+R6+R7+W5+W6+W7+AB5+AB6+AB7</f>
        <v>87</v>
      </c>
      <c r="AK4" s="183" t="str">
        <f>IF(AH4=0,"8/0",AG4/AH4)</f>
        <v>8/0</v>
      </c>
      <c r="AL4" s="180">
        <f>AI4/AJ4</f>
        <v>1.4137931034482758</v>
      </c>
      <c r="AM4" s="228">
        <v>1</v>
      </c>
      <c r="AN4" s="47"/>
      <c r="AO4" s="69"/>
      <c r="AP4" s="33"/>
    </row>
    <row r="5" spans="1:41" ht="15" customHeight="1">
      <c r="A5" s="43"/>
      <c r="B5" s="189"/>
      <c r="C5" s="190"/>
      <c r="D5" s="191"/>
      <c r="E5" s="197"/>
      <c r="F5" s="197"/>
      <c r="G5" s="197"/>
      <c r="H5" s="197"/>
      <c r="I5" s="198"/>
      <c r="J5" s="34"/>
      <c r="K5" s="93">
        <v>15</v>
      </c>
      <c r="L5" s="35" t="s">
        <v>14</v>
      </c>
      <c r="M5" s="94">
        <v>8</v>
      </c>
      <c r="N5" s="36"/>
      <c r="O5" s="34"/>
      <c r="P5" s="93">
        <v>16</v>
      </c>
      <c r="Q5" s="35" t="s">
        <v>14</v>
      </c>
      <c r="R5" s="94">
        <v>14</v>
      </c>
      <c r="S5" s="36"/>
      <c r="T5" s="34"/>
      <c r="U5" s="93">
        <v>15</v>
      </c>
      <c r="V5" s="35" t="s">
        <v>14</v>
      </c>
      <c r="W5" s="94">
        <v>11</v>
      </c>
      <c r="X5" s="36"/>
      <c r="Y5" s="34"/>
      <c r="Z5" s="93">
        <v>15</v>
      </c>
      <c r="AA5" s="35" t="s">
        <v>14</v>
      </c>
      <c r="AB5" s="94">
        <v>4</v>
      </c>
      <c r="AC5" s="50"/>
      <c r="AD5" s="202"/>
      <c r="AE5" s="205"/>
      <c r="AF5" s="217"/>
      <c r="AG5" s="178"/>
      <c r="AH5" s="178"/>
      <c r="AI5" s="178"/>
      <c r="AJ5" s="178"/>
      <c r="AK5" s="184"/>
      <c r="AL5" s="181"/>
      <c r="AM5" s="229"/>
      <c r="AN5" s="47"/>
      <c r="AO5" s="47"/>
    </row>
    <row r="6" spans="1:41" ht="15" customHeight="1">
      <c r="A6" s="43"/>
      <c r="B6" s="189"/>
      <c r="C6" s="190"/>
      <c r="D6" s="191"/>
      <c r="E6" s="197"/>
      <c r="F6" s="197"/>
      <c r="G6" s="197"/>
      <c r="H6" s="197"/>
      <c r="I6" s="198"/>
      <c r="J6" s="34">
        <f>IF(K5&gt;M5,1)+IF(K6&gt;M6,1)+IF(K7&gt;M7,1)</f>
        <v>2</v>
      </c>
      <c r="K6" s="93">
        <v>15</v>
      </c>
      <c r="L6" s="35" t="s">
        <v>14</v>
      </c>
      <c r="M6" s="94">
        <v>13</v>
      </c>
      <c r="N6" s="36">
        <f>IF(M5&gt;K5,1)+IF(M6&gt;K6,1)+IF(M7&gt;K7,1)</f>
        <v>0</v>
      </c>
      <c r="O6" s="34">
        <f>IF(P5&gt;R5,1)+IF(P6&gt;R6,1)+IF(P7&gt;R7,1)</f>
        <v>2</v>
      </c>
      <c r="P6" s="93">
        <v>15</v>
      </c>
      <c r="Q6" s="35" t="s">
        <v>14</v>
      </c>
      <c r="R6" s="94">
        <v>9</v>
      </c>
      <c r="S6" s="36">
        <f>IF(R5&gt;P5,1)+IF(R6&gt;P6,1)+IF(R7&gt;P7,1)</f>
        <v>0</v>
      </c>
      <c r="T6" s="34">
        <f>IF(U5&gt;W5,1)+IF(U6&gt;W6,1)+IF(U7&gt;W7,1)</f>
        <v>2</v>
      </c>
      <c r="U6" s="93">
        <v>15</v>
      </c>
      <c r="V6" s="35" t="s">
        <v>14</v>
      </c>
      <c r="W6" s="94">
        <v>12</v>
      </c>
      <c r="X6" s="36">
        <f>IF(W5&gt;U5,1)+IF(W6&gt;U6,1)+IF(W7&gt;U7,1)</f>
        <v>0</v>
      </c>
      <c r="Y6" s="34">
        <f>IF(Z5&gt;AB5,1)+IF(Z6&gt;AB6,1)+IF(Z7&gt;AB7,1)</f>
        <v>2</v>
      </c>
      <c r="Z6" s="93">
        <v>17</v>
      </c>
      <c r="AA6" s="35" t="s">
        <v>14</v>
      </c>
      <c r="AB6" s="94">
        <v>16</v>
      </c>
      <c r="AC6" s="50">
        <f>IF(AB5&gt;Z5,1)+IF(AB6&gt;Z6,1)+IF(AB7&gt;Z7,1)</f>
        <v>0</v>
      </c>
      <c r="AD6" s="202"/>
      <c r="AE6" s="205"/>
      <c r="AF6" s="217"/>
      <c r="AG6" s="178"/>
      <c r="AH6" s="178"/>
      <c r="AI6" s="178"/>
      <c r="AJ6" s="178"/>
      <c r="AK6" s="184"/>
      <c r="AL6" s="181"/>
      <c r="AM6" s="229"/>
      <c r="AN6" s="47"/>
      <c r="AO6" s="47"/>
    </row>
    <row r="7" spans="1:41" ht="15" customHeight="1">
      <c r="A7" s="43"/>
      <c r="B7" s="189"/>
      <c r="C7" s="190"/>
      <c r="D7" s="191"/>
      <c r="E7" s="197"/>
      <c r="F7" s="197"/>
      <c r="G7" s="197"/>
      <c r="H7" s="197"/>
      <c r="I7" s="198"/>
      <c r="J7" s="34"/>
      <c r="K7" s="93"/>
      <c r="L7" s="35" t="s">
        <v>14</v>
      </c>
      <c r="M7" s="94"/>
      <c r="N7" s="36"/>
      <c r="O7" s="34"/>
      <c r="P7" s="93"/>
      <c r="Q7" s="35" t="s">
        <v>14</v>
      </c>
      <c r="R7" s="94"/>
      <c r="S7" s="36"/>
      <c r="T7" s="34"/>
      <c r="U7" s="93"/>
      <c r="V7" s="35" t="s">
        <v>14</v>
      </c>
      <c r="W7" s="94"/>
      <c r="X7" s="36"/>
      <c r="Y7" s="34"/>
      <c r="Z7" s="93"/>
      <c r="AA7" s="35" t="s">
        <v>14</v>
      </c>
      <c r="AB7" s="94"/>
      <c r="AC7" s="50"/>
      <c r="AD7" s="202"/>
      <c r="AE7" s="205"/>
      <c r="AF7" s="217"/>
      <c r="AG7" s="178"/>
      <c r="AH7" s="178"/>
      <c r="AI7" s="178"/>
      <c r="AJ7" s="178"/>
      <c r="AK7" s="184"/>
      <c r="AL7" s="181"/>
      <c r="AM7" s="229"/>
      <c r="AN7" s="47"/>
      <c r="AO7" s="47"/>
    </row>
    <row r="8" spans="1:44" ht="12" customHeight="1">
      <c r="A8" s="43"/>
      <c r="B8" s="192"/>
      <c r="C8" s="193"/>
      <c r="D8" s="194"/>
      <c r="E8" s="199"/>
      <c r="F8" s="199"/>
      <c r="G8" s="199"/>
      <c r="H8" s="199"/>
      <c r="I8" s="200"/>
      <c r="J8" s="37"/>
      <c r="K8" s="38"/>
      <c r="L8" s="38"/>
      <c r="M8" s="38"/>
      <c r="N8" s="39"/>
      <c r="O8" s="37"/>
      <c r="P8" s="38"/>
      <c r="Q8" s="38"/>
      <c r="R8" s="38"/>
      <c r="S8" s="39"/>
      <c r="T8" s="37"/>
      <c r="U8" s="38"/>
      <c r="V8" s="38"/>
      <c r="W8" s="38"/>
      <c r="X8" s="39"/>
      <c r="Y8" s="37"/>
      <c r="Z8" s="38"/>
      <c r="AA8" s="38"/>
      <c r="AB8" s="38"/>
      <c r="AC8" s="51"/>
      <c r="AD8" s="203"/>
      <c r="AE8" s="206"/>
      <c r="AF8" s="218"/>
      <c r="AG8" s="179"/>
      <c r="AH8" s="179"/>
      <c r="AI8" s="179"/>
      <c r="AJ8" s="179"/>
      <c r="AK8" s="185"/>
      <c r="AL8" s="182"/>
      <c r="AM8" s="230"/>
      <c r="AN8" s="47"/>
      <c r="AO8" s="47"/>
      <c r="AP8" s="95"/>
      <c r="AQ8" s="95"/>
      <c r="AR8" s="95"/>
    </row>
    <row r="9" spans="1:44" ht="21" customHeight="1">
      <c r="A9" s="43"/>
      <c r="B9" s="186" t="s">
        <v>53</v>
      </c>
      <c r="C9" s="187"/>
      <c r="D9" s="188"/>
      <c r="E9" s="31"/>
      <c r="F9" s="31"/>
      <c r="G9" s="31" t="str">
        <f>IF(E11=2,"○",IF(I11=2,"●",""))</f>
        <v>●</v>
      </c>
      <c r="H9" s="31"/>
      <c r="I9" s="32"/>
      <c r="J9" s="207"/>
      <c r="K9" s="208"/>
      <c r="L9" s="208"/>
      <c r="M9" s="208"/>
      <c r="N9" s="209"/>
      <c r="O9" s="30"/>
      <c r="P9" s="31"/>
      <c r="Q9" s="31" t="str">
        <f>IF(O11=2,"○",IF(S11=2,"●",""))</f>
        <v>○</v>
      </c>
      <c r="R9" s="31"/>
      <c r="S9" s="32"/>
      <c r="T9" s="30"/>
      <c r="U9" s="31"/>
      <c r="V9" s="31" t="str">
        <f>IF(T11=2,"○",IF(X11=2,"●",""))</f>
        <v>●</v>
      </c>
      <c r="W9" s="31"/>
      <c r="X9" s="32"/>
      <c r="Y9" s="30"/>
      <c r="Z9" s="31"/>
      <c r="AA9" s="31" t="str">
        <f>IF(Y11=2,"○",IF(AC11=2,"●",""))</f>
        <v>●</v>
      </c>
      <c r="AB9" s="31"/>
      <c r="AC9" s="49"/>
      <c r="AD9" s="201">
        <f>IF(E11=2,1,0)+IF(O11=2,1,0)+IF(T11=2,1,0)+IF(Y11=2,1,0)</f>
        <v>1</v>
      </c>
      <c r="AE9" s="204" t="s">
        <v>13</v>
      </c>
      <c r="AF9" s="216">
        <f>IF(I11=2,1,0)+IF(S11=2,1,0)+IF(X11=2,1,0)+IF(AC11=2,1,0)</f>
        <v>3</v>
      </c>
      <c r="AG9" s="177">
        <f>E11+O11+T11+Y11</f>
        <v>3</v>
      </c>
      <c r="AH9" s="177">
        <f>I11+S11+X11+AC11</f>
        <v>7</v>
      </c>
      <c r="AI9" s="177">
        <f>F10+F11+F12+P10+P11+P12+U10+U11+U12+Z10+Z11+Z12</f>
        <v>116</v>
      </c>
      <c r="AJ9" s="177">
        <f>H10+H11+H12+R10+R11+R12+W10+W11+W12+AB10+AB11+AB12</f>
        <v>143</v>
      </c>
      <c r="AK9" s="183">
        <f>IF(AH9=0,"8/0",AG9/AH9)</f>
        <v>0.42857142857142855</v>
      </c>
      <c r="AL9" s="180">
        <f>AI9/AJ9</f>
        <v>0.8111888111888111</v>
      </c>
      <c r="AM9" s="228">
        <v>4</v>
      </c>
      <c r="AN9" s="47"/>
      <c r="AO9" s="69"/>
      <c r="AP9" s="96"/>
      <c r="AQ9" s="95"/>
      <c r="AR9" s="95"/>
    </row>
    <row r="10" spans="1:44" ht="15" customHeight="1">
      <c r="A10" s="43"/>
      <c r="B10" s="189"/>
      <c r="C10" s="190"/>
      <c r="D10" s="191"/>
      <c r="E10" s="41"/>
      <c r="F10" s="40">
        <f>M5</f>
        <v>8</v>
      </c>
      <c r="G10" s="41" t="s">
        <v>14</v>
      </c>
      <c r="H10" s="42">
        <f>K5</f>
        <v>15</v>
      </c>
      <c r="I10" s="42"/>
      <c r="J10" s="210"/>
      <c r="K10" s="211"/>
      <c r="L10" s="211"/>
      <c r="M10" s="211"/>
      <c r="N10" s="212"/>
      <c r="O10" s="34"/>
      <c r="P10" s="93">
        <v>15</v>
      </c>
      <c r="Q10" s="35" t="s">
        <v>14</v>
      </c>
      <c r="R10" s="94">
        <v>13</v>
      </c>
      <c r="S10" s="36"/>
      <c r="T10" s="34"/>
      <c r="U10" s="93">
        <v>8</v>
      </c>
      <c r="V10" s="35" t="s">
        <v>14</v>
      </c>
      <c r="W10" s="94">
        <v>15</v>
      </c>
      <c r="X10" s="36"/>
      <c r="Y10" s="34"/>
      <c r="Z10" s="93">
        <v>11</v>
      </c>
      <c r="AA10" s="35" t="s">
        <v>14</v>
      </c>
      <c r="AB10" s="94">
        <v>15</v>
      </c>
      <c r="AC10" s="50"/>
      <c r="AD10" s="202"/>
      <c r="AE10" s="205"/>
      <c r="AF10" s="217"/>
      <c r="AG10" s="178"/>
      <c r="AH10" s="178"/>
      <c r="AI10" s="178"/>
      <c r="AJ10" s="178"/>
      <c r="AK10" s="184"/>
      <c r="AL10" s="181"/>
      <c r="AM10" s="229"/>
      <c r="AN10" s="47"/>
      <c r="AO10" s="47"/>
      <c r="AP10" s="95"/>
      <c r="AQ10" s="95"/>
      <c r="AR10" s="95"/>
    </row>
    <row r="11" spans="1:44" ht="15" customHeight="1">
      <c r="A11" s="43"/>
      <c r="B11" s="189"/>
      <c r="C11" s="190"/>
      <c r="D11" s="191"/>
      <c r="E11" s="41">
        <f>IF(F10&gt;H10,1)+IF(F11&gt;H11,1)+IF(F12&gt;H12,1)</f>
        <v>0</v>
      </c>
      <c r="F11" s="40">
        <f>M6</f>
        <v>13</v>
      </c>
      <c r="G11" s="41" t="s">
        <v>14</v>
      </c>
      <c r="H11" s="42">
        <f>K6</f>
        <v>15</v>
      </c>
      <c r="I11" s="42">
        <f>IF(H10&gt;F10,1)+IF(H11&gt;F11,1)+IF(H12&gt;F12,1)</f>
        <v>2</v>
      </c>
      <c r="J11" s="210"/>
      <c r="K11" s="211"/>
      <c r="L11" s="211"/>
      <c r="M11" s="211"/>
      <c r="N11" s="212"/>
      <c r="O11" s="34">
        <f>IF(P10&gt;R10,1)+IF(P11&gt;R11,1)+IF(P12&gt;R12,1)</f>
        <v>2</v>
      </c>
      <c r="P11" s="93">
        <v>8</v>
      </c>
      <c r="Q11" s="35" t="s">
        <v>14</v>
      </c>
      <c r="R11" s="94">
        <v>15</v>
      </c>
      <c r="S11" s="36">
        <f>IF(R10&gt;P10,1)+IF(R11&gt;P11,1)+IF(R12&gt;P12,1)</f>
        <v>1</v>
      </c>
      <c r="T11" s="34">
        <f>IF(U10&gt;W10,1)+IF(U11&gt;W11,1)+IF(U12&gt;W12,1)</f>
        <v>0</v>
      </c>
      <c r="U11" s="93">
        <v>12</v>
      </c>
      <c r="V11" s="35" t="s">
        <v>14</v>
      </c>
      <c r="W11" s="94">
        <v>15</v>
      </c>
      <c r="X11" s="36">
        <f>IF(W10&gt;U10,1)+IF(W11&gt;U11,1)+IF(W12&gt;U12,1)</f>
        <v>2</v>
      </c>
      <c r="Y11" s="34">
        <f>IF(Z10&gt;AB10,1)+IF(Z11&gt;AB11,1)+IF(Z12&gt;AB12,1)</f>
        <v>1</v>
      </c>
      <c r="Z11" s="93">
        <v>15</v>
      </c>
      <c r="AA11" s="35" t="s">
        <v>14</v>
      </c>
      <c r="AB11" s="94">
        <v>9</v>
      </c>
      <c r="AC11" s="50">
        <f>IF(AB10&gt;Z10,1)+IF(AB11&gt;Z11,1)+IF(AB12&gt;Z12,1)</f>
        <v>2</v>
      </c>
      <c r="AD11" s="202"/>
      <c r="AE11" s="205"/>
      <c r="AF11" s="217"/>
      <c r="AG11" s="178"/>
      <c r="AH11" s="178"/>
      <c r="AI11" s="178"/>
      <c r="AJ11" s="178"/>
      <c r="AK11" s="184"/>
      <c r="AL11" s="181"/>
      <c r="AM11" s="229"/>
      <c r="AN11" s="47"/>
      <c r="AO11" s="47"/>
      <c r="AP11" s="95"/>
      <c r="AQ11" s="95"/>
      <c r="AR11" s="95"/>
    </row>
    <row r="12" spans="1:44" ht="15" customHeight="1">
      <c r="A12" s="43"/>
      <c r="B12" s="189"/>
      <c r="C12" s="190"/>
      <c r="D12" s="191"/>
      <c r="E12" s="41"/>
      <c r="F12" s="40">
        <f>M7</f>
        <v>0</v>
      </c>
      <c r="G12" s="41" t="s">
        <v>14</v>
      </c>
      <c r="H12" s="42">
        <f>K7</f>
        <v>0</v>
      </c>
      <c r="I12" s="42"/>
      <c r="J12" s="210"/>
      <c r="K12" s="211"/>
      <c r="L12" s="211"/>
      <c r="M12" s="211"/>
      <c r="N12" s="212"/>
      <c r="O12" s="34"/>
      <c r="P12" s="93">
        <v>17</v>
      </c>
      <c r="Q12" s="35" t="s">
        <v>14</v>
      </c>
      <c r="R12" s="94">
        <v>16</v>
      </c>
      <c r="S12" s="36"/>
      <c r="T12" s="34"/>
      <c r="U12" s="93"/>
      <c r="V12" s="35" t="s">
        <v>14</v>
      </c>
      <c r="W12" s="94"/>
      <c r="X12" s="36"/>
      <c r="Y12" s="34"/>
      <c r="Z12" s="93">
        <v>9</v>
      </c>
      <c r="AA12" s="35" t="s">
        <v>14</v>
      </c>
      <c r="AB12" s="94">
        <v>15</v>
      </c>
      <c r="AC12" s="50"/>
      <c r="AD12" s="202"/>
      <c r="AE12" s="205"/>
      <c r="AF12" s="217"/>
      <c r="AG12" s="178"/>
      <c r="AH12" s="178"/>
      <c r="AI12" s="178"/>
      <c r="AJ12" s="178"/>
      <c r="AK12" s="184"/>
      <c r="AL12" s="181"/>
      <c r="AM12" s="229"/>
      <c r="AN12" s="47"/>
      <c r="AO12" s="47"/>
      <c r="AP12" s="95"/>
      <c r="AQ12" s="95"/>
      <c r="AR12" s="95"/>
    </row>
    <row r="13" spans="1:44" ht="12" customHeight="1">
      <c r="A13" s="43"/>
      <c r="B13" s="192"/>
      <c r="C13" s="193"/>
      <c r="D13" s="194"/>
      <c r="E13" s="38"/>
      <c r="F13" s="38"/>
      <c r="G13" s="38"/>
      <c r="H13" s="38"/>
      <c r="I13" s="39"/>
      <c r="J13" s="213"/>
      <c r="K13" s="214"/>
      <c r="L13" s="214"/>
      <c r="M13" s="214"/>
      <c r="N13" s="215"/>
      <c r="O13" s="37"/>
      <c r="P13" s="38"/>
      <c r="Q13" s="38"/>
      <c r="R13" s="38"/>
      <c r="S13" s="39"/>
      <c r="T13" s="37"/>
      <c r="U13" s="38"/>
      <c r="V13" s="38"/>
      <c r="W13" s="38"/>
      <c r="X13" s="39"/>
      <c r="Y13" s="37"/>
      <c r="Z13" s="38"/>
      <c r="AA13" s="38"/>
      <c r="AB13" s="38"/>
      <c r="AC13" s="51"/>
      <c r="AD13" s="203"/>
      <c r="AE13" s="206"/>
      <c r="AF13" s="218"/>
      <c r="AG13" s="179"/>
      <c r="AH13" s="179"/>
      <c r="AI13" s="179"/>
      <c r="AJ13" s="179"/>
      <c r="AK13" s="185"/>
      <c r="AL13" s="182"/>
      <c r="AM13" s="230"/>
      <c r="AN13" s="47"/>
      <c r="AO13" s="47"/>
      <c r="AP13" s="95"/>
      <c r="AQ13" s="95"/>
      <c r="AR13" s="95"/>
    </row>
    <row r="14" spans="1:44" ht="21" customHeight="1">
      <c r="A14" s="43"/>
      <c r="B14" s="219" t="s">
        <v>54</v>
      </c>
      <c r="C14" s="187"/>
      <c r="D14" s="188"/>
      <c r="E14" s="31"/>
      <c r="F14" s="31"/>
      <c r="G14" s="31" t="str">
        <f>IF(E16=2,"○",IF(I16=2,"●",""))</f>
        <v>●</v>
      </c>
      <c r="H14" s="31"/>
      <c r="I14" s="32"/>
      <c r="J14" s="30"/>
      <c r="K14" s="31"/>
      <c r="L14" s="31" t="str">
        <f>IF(J16=2,"○",IF(N16=2,"●",""))</f>
        <v>●</v>
      </c>
      <c r="M14" s="31"/>
      <c r="N14" s="32"/>
      <c r="O14" s="207"/>
      <c r="P14" s="208"/>
      <c r="Q14" s="208"/>
      <c r="R14" s="208"/>
      <c r="S14" s="209"/>
      <c r="T14" s="30"/>
      <c r="U14" s="31"/>
      <c r="V14" s="31" t="str">
        <f>IF(T16=2,"○",IF(X16=2,"●",""))</f>
        <v>●</v>
      </c>
      <c r="W14" s="31"/>
      <c r="X14" s="32"/>
      <c r="Y14" s="30"/>
      <c r="Z14" s="31"/>
      <c r="AA14" s="31" t="str">
        <f>IF(Y16=2,"○",IF(AC16=2,"●",""))</f>
        <v>●</v>
      </c>
      <c r="AB14" s="31"/>
      <c r="AC14" s="49"/>
      <c r="AD14" s="201">
        <f>IF(J16=2,1,0)+IF(T16=2,1,0)+IF(E16=2,1,0)+IF(Y16=2,1,0)</f>
        <v>0</v>
      </c>
      <c r="AE14" s="204" t="s">
        <v>13</v>
      </c>
      <c r="AF14" s="216">
        <f>IF(N16=2,1,0)+IF(X16=2,1,0)+IF(I16=2,1,0)+IF(AC16=2,1,0)</f>
        <v>4</v>
      </c>
      <c r="AG14" s="177">
        <f>E16+J16+T16+Y16</f>
        <v>3</v>
      </c>
      <c r="AH14" s="177">
        <f>I16+N16+X16+AC16</f>
        <v>8</v>
      </c>
      <c r="AI14" s="177">
        <f>F15+F16+F17+K15+K16+K17+U15+U16+U17+Z15+Z16+Z17</f>
        <v>145</v>
      </c>
      <c r="AJ14" s="177">
        <f>M15+M16+M17+H15+H16+H17+W15+W16+W17+AB15+AB16+AB17</f>
        <v>157</v>
      </c>
      <c r="AK14" s="183">
        <f>IF(AH14=0,"8/0",AG14/AH14)</f>
        <v>0.375</v>
      </c>
      <c r="AL14" s="180">
        <f>AI14/AJ14</f>
        <v>0.9235668789808917</v>
      </c>
      <c r="AM14" s="228">
        <v>5</v>
      </c>
      <c r="AN14" s="47"/>
      <c r="AO14" s="69"/>
      <c r="AP14" s="96"/>
      <c r="AQ14" s="95"/>
      <c r="AR14" s="95"/>
    </row>
    <row r="15" spans="1:44" ht="15" customHeight="1">
      <c r="A15" s="43"/>
      <c r="B15" s="189"/>
      <c r="C15" s="190"/>
      <c r="D15" s="191"/>
      <c r="E15" s="41"/>
      <c r="F15" s="40">
        <f>R5</f>
        <v>14</v>
      </c>
      <c r="G15" s="41" t="s">
        <v>14</v>
      </c>
      <c r="H15" s="42">
        <f>P5</f>
        <v>16</v>
      </c>
      <c r="I15" s="42"/>
      <c r="J15" s="40"/>
      <c r="K15" s="40">
        <f>R10</f>
        <v>13</v>
      </c>
      <c r="L15" s="41" t="s">
        <v>14</v>
      </c>
      <c r="M15" s="42">
        <f>P10</f>
        <v>15</v>
      </c>
      <c r="N15" s="42"/>
      <c r="O15" s="210"/>
      <c r="P15" s="211"/>
      <c r="Q15" s="211"/>
      <c r="R15" s="211"/>
      <c r="S15" s="212"/>
      <c r="T15" s="34"/>
      <c r="U15" s="93">
        <v>16</v>
      </c>
      <c r="V15" s="35" t="s">
        <v>14</v>
      </c>
      <c r="W15" s="94">
        <v>14</v>
      </c>
      <c r="X15" s="36"/>
      <c r="Y15" s="34"/>
      <c r="Z15" s="93">
        <v>12</v>
      </c>
      <c r="AA15" s="35" t="s">
        <v>14</v>
      </c>
      <c r="AB15" s="94">
        <v>15</v>
      </c>
      <c r="AC15" s="50"/>
      <c r="AD15" s="202"/>
      <c r="AE15" s="205"/>
      <c r="AF15" s="217"/>
      <c r="AG15" s="178"/>
      <c r="AH15" s="178"/>
      <c r="AI15" s="178"/>
      <c r="AJ15" s="178"/>
      <c r="AK15" s="184"/>
      <c r="AL15" s="181"/>
      <c r="AM15" s="229"/>
      <c r="AN15" s="47"/>
      <c r="AO15" s="47"/>
      <c r="AP15" s="95"/>
      <c r="AQ15" s="95"/>
      <c r="AR15" s="95"/>
    </row>
    <row r="16" spans="1:44" ht="15" customHeight="1">
      <c r="A16" s="43"/>
      <c r="B16" s="189"/>
      <c r="C16" s="190"/>
      <c r="D16" s="191"/>
      <c r="E16" s="41">
        <f>IF(F15&gt;H15,1)+IF(F16&gt;H16,1)+IF(F17&gt;H17,1)</f>
        <v>0</v>
      </c>
      <c r="F16" s="40">
        <f>R6</f>
        <v>9</v>
      </c>
      <c r="G16" s="41" t="s">
        <v>14</v>
      </c>
      <c r="H16" s="42">
        <f>P6</f>
        <v>15</v>
      </c>
      <c r="I16" s="42">
        <f>IF(H15&gt;F15,1)+IF(H16&gt;F16,1)+IF(H17&gt;F17,1)</f>
        <v>2</v>
      </c>
      <c r="J16" s="40">
        <f>IF(K15&gt;M15,1)+IF(K16&gt;M16,1)+IF(K17&gt;M17,1)</f>
        <v>1</v>
      </c>
      <c r="K16" s="40">
        <f>R11</f>
        <v>15</v>
      </c>
      <c r="L16" s="41" t="s">
        <v>14</v>
      </c>
      <c r="M16" s="42">
        <f>P11</f>
        <v>8</v>
      </c>
      <c r="N16" s="42">
        <f>IF(M15&gt;K15,1)+IF(M16&gt;K16,1)+IF(M17&gt;K17,1)</f>
        <v>2</v>
      </c>
      <c r="O16" s="210"/>
      <c r="P16" s="211"/>
      <c r="Q16" s="211"/>
      <c r="R16" s="211"/>
      <c r="S16" s="212"/>
      <c r="T16" s="34">
        <f>IF(U15&gt;W15,1)+IF(U16&gt;W16,1)+IF(U17&gt;W17,1)</f>
        <v>1</v>
      </c>
      <c r="U16" s="93">
        <v>11</v>
      </c>
      <c r="V16" s="35" t="s">
        <v>14</v>
      </c>
      <c r="W16" s="94">
        <v>15</v>
      </c>
      <c r="X16" s="36">
        <f>IF(W15&gt;U15,1)+IF(W16&gt;U16,1)+IF(W17&gt;U17,1)</f>
        <v>2</v>
      </c>
      <c r="Y16" s="34">
        <f>IF(Z15&gt;AB15,1)+IF(Z16&gt;AB16,1)+IF(Z17&gt;AB17,1)</f>
        <v>1</v>
      </c>
      <c r="Z16" s="93">
        <v>15</v>
      </c>
      <c r="AA16" s="35" t="s">
        <v>14</v>
      </c>
      <c r="AB16" s="94">
        <v>12</v>
      </c>
      <c r="AC16" s="50">
        <f>IF(AB15&gt;Z15,1)+IF(AB16&gt;Z16,1)+IF(AB17&gt;Z17,1)</f>
        <v>2</v>
      </c>
      <c r="AD16" s="202"/>
      <c r="AE16" s="205"/>
      <c r="AF16" s="217"/>
      <c r="AG16" s="178"/>
      <c r="AH16" s="178"/>
      <c r="AI16" s="178"/>
      <c r="AJ16" s="178"/>
      <c r="AK16" s="184"/>
      <c r="AL16" s="181"/>
      <c r="AM16" s="229"/>
      <c r="AN16" s="47"/>
      <c r="AO16" s="47"/>
      <c r="AP16" s="95"/>
      <c r="AQ16" s="95"/>
      <c r="AR16" s="95"/>
    </row>
    <row r="17" spans="1:44" ht="15" customHeight="1">
      <c r="A17" s="43"/>
      <c r="B17" s="189"/>
      <c r="C17" s="190"/>
      <c r="D17" s="191"/>
      <c r="E17" s="41"/>
      <c r="F17" s="40">
        <f>R7</f>
        <v>0</v>
      </c>
      <c r="G17" s="41" t="s">
        <v>14</v>
      </c>
      <c r="H17" s="42">
        <f>P7</f>
        <v>0</v>
      </c>
      <c r="I17" s="42"/>
      <c r="J17" s="40"/>
      <c r="K17" s="40">
        <f>R12</f>
        <v>16</v>
      </c>
      <c r="L17" s="41" t="s">
        <v>14</v>
      </c>
      <c r="M17" s="42">
        <f>P12</f>
        <v>17</v>
      </c>
      <c r="N17" s="42"/>
      <c r="O17" s="210"/>
      <c r="P17" s="211"/>
      <c r="Q17" s="211"/>
      <c r="R17" s="211"/>
      <c r="S17" s="212"/>
      <c r="T17" s="34"/>
      <c r="U17" s="93">
        <v>11</v>
      </c>
      <c r="V17" s="35" t="s">
        <v>14</v>
      </c>
      <c r="W17" s="94">
        <v>15</v>
      </c>
      <c r="X17" s="36"/>
      <c r="Y17" s="34"/>
      <c r="Z17" s="93">
        <v>13</v>
      </c>
      <c r="AA17" s="35" t="s">
        <v>14</v>
      </c>
      <c r="AB17" s="94">
        <v>15</v>
      </c>
      <c r="AC17" s="50"/>
      <c r="AD17" s="202"/>
      <c r="AE17" s="205"/>
      <c r="AF17" s="217"/>
      <c r="AG17" s="178"/>
      <c r="AH17" s="178"/>
      <c r="AI17" s="178"/>
      <c r="AJ17" s="178"/>
      <c r="AK17" s="184"/>
      <c r="AL17" s="181"/>
      <c r="AM17" s="229"/>
      <c r="AN17" s="47"/>
      <c r="AO17" s="47"/>
      <c r="AP17" s="95"/>
      <c r="AQ17" s="95"/>
      <c r="AR17" s="95"/>
    </row>
    <row r="18" spans="1:44" ht="12" customHeight="1">
      <c r="A18" s="43"/>
      <c r="B18" s="192"/>
      <c r="C18" s="193"/>
      <c r="D18" s="194"/>
      <c r="E18" s="38"/>
      <c r="F18" s="38"/>
      <c r="G18" s="38"/>
      <c r="H18" s="38"/>
      <c r="I18" s="39"/>
      <c r="J18" s="37"/>
      <c r="K18" s="38"/>
      <c r="L18" s="38"/>
      <c r="M18" s="38"/>
      <c r="N18" s="39"/>
      <c r="O18" s="213"/>
      <c r="P18" s="214"/>
      <c r="Q18" s="214"/>
      <c r="R18" s="214"/>
      <c r="S18" s="215"/>
      <c r="T18" s="37"/>
      <c r="U18" s="38"/>
      <c r="V18" s="38"/>
      <c r="W18" s="38"/>
      <c r="X18" s="39"/>
      <c r="Y18" s="37"/>
      <c r="Z18" s="38"/>
      <c r="AA18" s="38"/>
      <c r="AB18" s="38"/>
      <c r="AC18" s="51"/>
      <c r="AD18" s="203"/>
      <c r="AE18" s="206"/>
      <c r="AF18" s="218"/>
      <c r="AG18" s="179"/>
      <c r="AH18" s="179"/>
      <c r="AI18" s="179"/>
      <c r="AJ18" s="179"/>
      <c r="AK18" s="185"/>
      <c r="AL18" s="182"/>
      <c r="AM18" s="230"/>
      <c r="AN18" s="47"/>
      <c r="AO18" s="47"/>
      <c r="AP18" s="95"/>
      <c r="AQ18" s="95"/>
      <c r="AR18" s="95"/>
    </row>
    <row r="19" spans="1:42" ht="21" customHeight="1">
      <c r="A19" s="43"/>
      <c r="B19" s="219" t="s">
        <v>55</v>
      </c>
      <c r="C19" s="187"/>
      <c r="D19" s="188"/>
      <c r="E19" s="31"/>
      <c r="F19" s="31"/>
      <c r="G19" s="31" t="str">
        <f>IF(E21=2,"○",IF(I21=2,"●",""))</f>
        <v>●</v>
      </c>
      <c r="H19" s="31"/>
      <c r="I19" s="32"/>
      <c r="J19" s="30"/>
      <c r="K19" s="31"/>
      <c r="L19" s="31" t="str">
        <f>IF(J21=2,"○",IF(N21=2,"●",""))</f>
        <v>○</v>
      </c>
      <c r="M19" s="31"/>
      <c r="N19" s="32"/>
      <c r="O19" s="30"/>
      <c r="P19" s="31"/>
      <c r="Q19" s="31" t="str">
        <f>IF(O21=2,"○",IF(S21=2,"●",""))</f>
        <v>○</v>
      </c>
      <c r="R19" s="31"/>
      <c r="S19" s="32"/>
      <c r="T19" s="207"/>
      <c r="U19" s="208"/>
      <c r="V19" s="208"/>
      <c r="W19" s="208"/>
      <c r="X19" s="209"/>
      <c r="Y19" s="30"/>
      <c r="Z19" s="31"/>
      <c r="AA19" s="31" t="str">
        <f>IF(Y21=2,"○",IF(AC21=2,"●",""))</f>
        <v>○</v>
      </c>
      <c r="AB19" s="31"/>
      <c r="AC19" s="49"/>
      <c r="AD19" s="201">
        <f>IF(E21=2,1,0)+IF(J21=2,1,0)+IF(O21=2,1,0)+IF(Y21=2,1,0)</f>
        <v>3</v>
      </c>
      <c r="AE19" s="204" t="s">
        <v>13</v>
      </c>
      <c r="AF19" s="216">
        <f>IF(I21=2,1,0)+IF(N21=2,1,0)+IF(S21=2,1,0)+IF(AC21=2,1,0)</f>
        <v>1</v>
      </c>
      <c r="AG19" s="177">
        <f>E21+J21+O21+Y21</f>
        <v>6</v>
      </c>
      <c r="AH19" s="177">
        <f>I21+N21+S21+AC21</f>
        <v>3</v>
      </c>
      <c r="AI19" s="177">
        <f>F20+F21+F22+K20+K21+K22+P20+P21+P22+Z20+Z21+Z22</f>
        <v>127</v>
      </c>
      <c r="AJ19" s="177">
        <f>H20+H21+H22+R20+M20+M21+M22+R21+R22+AB20+AB21+AB22</f>
        <v>109</v>
      </c>
      <c r="AK19" s="183">
        <f>IF(AH19=0,"8/0",AG19/AH19)</f>
        <v>2</v>
      </c>
      <c r="AL19" s="180">
        <f>AI19/AJ19</f>
        <v>1.165137614678899</v>
      </c>
      <c r="AM19" s="228">
        <v>2</v>
      </c>
      <c r="AN19" s="47"/>
      <c r="AO19" s="69"/>
      <c r="AP19" s="33"/>
    </row>
    <row r="20" spans="1:44" ht="15" customHeight="1">
      <c r="A20" s="43"/>
      <c r="B20" s="189"/>
      <c r="C20" s="190"/>
      <c r="D20" s="191"/>
      <c r="E20" s="41"/>
      <c r="F20" s="40">
        <f>W5</f>
        <v>11</v>
      </c>
      <c r="G20" s="41" t="s">
        <v>14</v>
      </c>
      <c r="H20" s="42">
        <f>U5</f>
        <v>15</v>
      </c>
      <c r="I20" s="42"/>
      <c r="J20" s="40"/>
      <c r="K20" s="40">
        <f>W10</f>
        <v>15</v>
      </c>
      <c r="L20" s="41" t="s">
        <v>14</v>
      </c>
      <c r="M20" s="42">
        <f>U10</f>
        <v>8</v>
      </c>
      <c r="N20" s="42"/>
      <c r="O20" s="40"/>
      <c r="P20" s="40">
        <f>W15</f>
        <v>14</v>
      </c>
      <c r="Q20" s="41" t="s">
        <v>14</v>
      </c>
      <c r="R20" s="42">
        <f>U15</f>
        <v>16</v>
      </c>
      <c r="S20" s="42"/>
      <c r="T20" s="210"/>
      <c r="U20" s="211"/>
      <c r="V20" s="211"/>
      <c r="W20" s="211"/>
      <c r="X20" s="212"/>
      <c r="Y20" s="34"/>
      <c r="Z20" s="93">
        <v>15</v>
      </c>
      <c r="AA20" s="35" t="s">
        <v>14</v>
      </c>
      <c r="AB20" s="94">
        <v>10</v>
      </c>
      <c r="AC20" s="50"/>
      <c r="AD20" s="202"/>
      <c r="AE20" s="205"/>
      <c r="AF20" s="217"/>
      <c r="AG20" s="178"/>
      <c r="AH20" s="178"/>
      <c r="AI20" s="178"/>
      <c r="AJ20" s="178"/>
      <c r="AK20" s="184"/>
      <c r="AL20" s="181"/>
      <c r="AM20" s="229"/>
      <c r="AN20" s="47"/>
      <c r="AO20" s="25"/>
      <c r="AP20" s="26"/>
      <c r="AQ20" s="26"/>
      <c r="AR20" s="26"/>
    </row>
    <row r="21" spans="1:44" ht="15" customHeight="1">
      <c r="A21" s="43"/>
      <c r="B21" s="189"/>
      <c r="C21" s="190"/>
      <c r="D21" s="191"/>
      <c r="E21" s="41">
        <f>IF(F20&gt;H20,1)+IF(F21&gt;H21,1)+IF(F22&gt;H22,1)</f>
        <v>0</v>
      </c>
      <c r="F21" s="40">
        <f>W6</f>
        <v>12</v>
      </c>
      <c r="G21" s="41" t="s">
        <v>14</v>
      </c>
      <c r="H21" s="42">
        <f>U6</f>
        <v>15</v>
      </c>
      <c r="I21" s="42">
        <f>IF(H20&gt;F20,1)+IF(H21&gt;F21,1)+IF(H22&gt;F22,1)</f>
        <v>2</v>
      </c>
      <c r="J21" s="40">
        <f>IF(K20&gt;M20,1)+IF(K21&gt;M21,1)+IF(K22&gt;M22,1)</f>
        <v>2</v>
      </c>
      <c r="K21" s="40">
        <f>W11</f>
        <v>15</v>
      </c>
      <c r="L21" s="41" t="s">
        <v>14</v>
      </c>
      <c r="M21" s="42">
        <f>U11</f>
        <v>12</v>
      </c>
      <c r="N21" s="42">
        <f>IF(M20&gt;K20,1)+IF(M21&gt;K21,1)+IF(M22&gt;K22,1)</f>
        <v>0</v>
      </c>
      <c r="O21" s="40">
        <f>IF(P20&gt;R20,1)+IF(P21&gt;R21,1)+IF(P22&gt;R22,1)</f>
        <v>2</v>
      </c>
      <c r="P21" s="40">
        <f>W16</f>
        <v>15</v>
      </c>
      <c r="Q21" s="41" t="s">
        <v>14</v>
      </c>
      <c r="R21" s="42">
        <f>U16</f>
        <v>11</v>
      </c>
      <c r="S21" s="42">
        <f>IF(R20&gt;P20,1)+IF(R21&gt;P21,1)+IF(R22&gt;P22,1)</f>
        <v>1</v>
      </c>
      <c r="T21" s="210"/>
      <c r="U21" s="211"/>
      <c r="V21" s="211"/>
      <c r="W21" s="211"/>
      <c r="X21" s="212"/>
      <c r="Y21" s="34">
        <f>IF(Z20&gt;AB20,1)+IF(Z21&gt;AB21,1)+IF(Z22&gt;AB22,1)</f>
        <v>2</v>
      </c>
      <c r="Z21" s="93">
        <v>15</v>
      </c>
      <c r="AA21" s="35" t="s">
        <v>14</v>
      </c>
      <c r="AB21" s="94">
        <v>11</v>
      </c>
      <c r="AC21" s="50">
        <f>IF(AB20&gt;Z20,1)+IF(AB21&gt;Z21,1)+IF(AB22&gt;Z22,1)</f>
        <v>0</v>
      </c>
      <c r="AD21" s="202"/>
      <c r="AE21" s="205"/>
      <c r="AF21" s="217"/>
      <c r="AG21" s="178"/>
      <c r="AH21" s="178"/>
      <c r="AI21" s="178"/>
      <c r="AJ21" s="178"/>
      <c r="AK21" s="184"/>
      <c r="AL21" s="181"/>
      <c r="AM21" s="229"/>
      <c r="AN21" s="47"/>
      <c r="AO21" s="25"/>
      <c r="AP21" s="26"/>
      <c r="AQ21" s="26"/>
      <c r="AR21" s="26"/>
    </row>
    <row r="22" spans="1:44" ht="15" customHeight="1">
      <c r="A22" s="43"/>
      <c r="B22" s="189"/>
      <c r="C22" s="190"/>
      <c r="D22" s="191"/>
      <c r="E22" s="41"/>
      <c r="F22" s="40">
        <f>W7</f>
        <v>0</v>
      </c>
      <c r="G22" s="41" t="s">
        <v>14</v>
      </c>
      <c r="H22" s="42">
        <f>U7</f>
        <v>0</v>
      </c>
      <c r="I22" s="42"/>
      <c r="J22" s="40"/>
      <c r="K22" s="40">
        <f>W12</f>
        <v>0</v>
      </c>
      <c r="L22" s="41" t="s">
        <v>14</v>
      </c>
      <c r="M22" s="42">
        <f>U12</f>
        <v>0</v>
      </c>
      <c r="N22" s="42"/>
      <c r="O22" s="40"/>
      <c r="P22" s="40">
        <f>W17</f>
        <v>15</v>
      </c>
      <c r="Q22" s="41" t="s">
        <v>14</v>
      </c>
      <c r="R22" s="42">
        <f>U17</f>
        <v>11</v>
      </c>
      <c r="S22" s="42"/>
      <c r="T22" s="210"/>
      <c r="U22" s="211"/>
      <c r="V22" s="211"/>
      <c r="W22" s="211"/>
      <c r="X22" s="212"/>
      <c r="Y22" s="34"/>
      <c r="Z22" s="93"/>
      <c r="AA22" s="35" t="s">
        <v>14</v>
      </c>
      <c r="AB22" s="94"/>
      <c r="AC22" s="50"/>
      <c r="AD22" s="202"/>
      <c r="AE22" s="205"/>
      <c r="AF22" s="217"/>
      <c r="AG22" s="178"/>
      <c r="AH22" s="178"/>
      <c r="AI22" s="178"/>
      <c r="AJ22" s="178"/>
      <c r="AK22" s="184"/>
      <c r="AL22" s="181"/>
      <c r="AM22" s="229"/>
      <c r="AN22" s="47"/>
      <c r="AO22" s="25"/>
      <c r="AP22" s="26"/>
      <c r="AQ22" s="26"/>
      <c r="AR22" s="26"/>
    </row>
    <row r="23" spans="1:41" ht="12" customHeight="1">
      <c r="A23" s="43"/>
      <c r="B23" s="192"/>
      <c r="C23" s="193"/>
      <c r="D23" s="194"/>
      <c r="E23" s="38"/>
      <c r="F23" s="41"/>
      <c r="G23" s="38"/>
      <c r="H23" s="38"/>
      <c r="I23" s="39"/>
      <c r="J23" s="37"/>
      <c r="K23" s="38"/>
      <c r="L23" s="38"/>
      <c r="M23" s="38"/>
      <c r="N23" s="39"/>
      <c r="O23" s="37"/>
      <c r="P23" s="38"/>
      <c r="Q23" s="38"/>
      <c r="R23" s="38"/>
      <c r="S23" s="39"/>
      <c r="T23" s="213"/>
      <c r="U23" s="214"/>
      <c r="V23" s="214"/>
      <c r="W23" s="214"/>
      <c r="X23" s="215"/>
      <c r="Y23" s="37"/>
      <c r="Z23" s="38"/>
      <c r="AA23" s="38"/>
      <c r="AB23" s="38"/>
      <c r="AC23" s="51"/>
      <c r="AD23" s="203"/>
      <c r="AE23" s="206"/>
      <c r="AF23" s="218"/>
      <c r="AG23" s="179"/>
      <c r="AH23" s="179"/>
      <c r="AI23" s="179"/>
      <c r="AJ23" s="179"/>
      <c r="AK23" s="185"/>
      <c r="AL23" s="182"/>
      <c r="AM23" s="230"/>
      <c r="AN23" s="47"/>
      <c r="AO23" s="47"/>
    </row>
    <row r="24" spans="1:42" ht="21" customHeight="1">
      <c r="A24" s="43"/>
      <c r="B24" s="219" t="s">
        <v>56</v>
      </c>
      <c r="C24" s="187"/>
      <c r="D24" s="188"/>
      <c r="E24" s="31"/>
      <c r="F24" s="41"/>
      <c r="G24" s="31" t="str">
        <f>IF(E26=2,"○",IF(I26=2,"●",""))</f>
        <v>●</v>
      </c>
      <c r="H24" s="31"/>
      <c r="I24" s="32"/>
      <c r="J24" s="30"/>
      <c r="K24" s="31"/>
      <c r="L24" s="31" t="str">
        <f>IF(J26=2,"○",IF(N26=2,"●",""))</f>
        <v>○</v>
      </c>
      <c r="M24" s="31"/>
      <c r="N24" s="32"/>
      <c r="O24" s="30"/>
      <c r="P24" s="31"/>
      <c r="Q24" s="31" t="str">
        <f>IF(O26=2,"○",IF(S26=2,"●",""))</f>
        <v>○</v>
      </c>
      <c r="R24" s="31"/>
      <c r="S24" s="32"/>
      <c r="T24" s="30"/>
      <c r="U24" s="31"/>
      <c r="V24" s="31" t="str">
        <f>IF(T26=2,"○",IF(X26=2,"●",""))</f>
        <v>●</v>
      </c>
      <c r="W24" s="31"/>
      <c r="X24" s="32"/>
      <c r="Y24" s="207"/>
      <c r="Z24" s="208"/>
      <c r="AA24" s="208"/>
      <c r="AB24" s="208"/>
      <c r="AC24" s="233"/>
      <c r="AD24" s="201">
        <f>IF(E26=2,1,0)+IF(J26=2,1,0)+IF(O26=2,1,0)+IF(T26=2,1,0)</f>
        <v>2</v>
      </c>
      <c r="AE24" s="204" t="s">
        <v>13</v>
      </c>
      <c r="AF24" s="216">
        <f>IF(I26=2,1,0)+IF(N26=2,1,0)+IF(S26=2,1,0)+IF(X26=2,1,0)</f>
        <v>2</v>
      </c>
      <c r="AG24" s="177">
        <f>E26+J26+O26+T26</f>
        <v>4</v>
      </c>
      <c r="AH24" s="177">
        <f>I26+N26+S26+X26</f>
        <v>6</v>
      </c>
      <c r="AI24" s="177">
        <f>F25+F26+F27+K25+K26+K27+P25+P26+P27+U25+U26+U27</f>
        <v>122</v>
      </c>
      <c r="AJ24" s="177">
        <f>H25+H26+H27+M25+M26+M27+R25+R26+R27+W25+W26+W27</f>
        <v>137</v>
      </c>
      <c r="AK24" s="183">
        <f>IF(AH24=0,"8/0",AG24/AH24)</f>
        <v>0.6666666666666666</v>
      </c>
      <c r="AL24" s="180">
        <f>AI24/AJ24</f>
        <v>0.8905109489051095</v>
      </c>
      <c r="AM24" s="228">
        <v>3</v>
      </c>
      <c r="AN24" s="47"/>
      <c r="AO24" s="69"/>
      <c r="AP24" s="33"/>
    </row>
    <row r="25" spans="1:44" ht="15" customHeight="1">
      <c r="A25" s="43"/>
      <c r="B25" s="189"/>
      <c r="C25" s="190"/>
      <c r="D25" s="191"/>
      <c r="E25" s="41"/>
      <c r="F25" s="40">
        <f>AB5</f>
        <v>4</v>
      </c>
      <c r="G25" s="41" t="s">
        <v>14</v>
      </c>
      <c r="H25" s="42">
        <f>Z5</f>
        <v>15</v>
      </c>
      <c r="I25" s="42"/>
      <c r="J25" s="40"/>
      <c r="K25" s="40">
        <f>AB10</f>
        <v>15</v>
      </c>
      <c r="L25" s="41" t="s">
        <v>14</v>
      </c>
      <c r="M25" s="42">
        <f>Z10</f>
        <v>11</v>
      </c>
      <c r="N25" s="42"/>
      <c r="O25" s="40"/>
      <c r="P25" s="40">
        <f>AB15</f>
        <v>15</v>
      </c>
      <c r="Q25" s="41" t="s">
        <v>14</v>
      </c>
      <c r="R25" s="42">
        <f>Z15</f>
        <v>12</v>
      </c>
      <c r="S25" s="42"/>
      <c r="T25" s="40"/>
      <c r="U25" s="40">
        <f>AB20</f>
        <v>10</v>
      </c>
      <c r="V25" s="41" t="s">
        <v>14</v>
      </c>
      <c r="W25" s="42">
        <f>Z20</f>
        <v>15</v>
      </c>
      <c r="X25" s="42"/>
      <c r="Y25" s="210"/>
      <c r="Z25" s="211"/>
      <c r="AA25" s="211"/>
      <c r="AB25" s="211"/>
      <c r="AC25" s="234"/>
      <c r="AD25" s="202"/>
      <c r="AE25" s="205"/>
      <c r="AF25" s="217"/>
      <c r="AG25" s="178"/>
      <c r="AH25" s="178"/>
      <c r="AI25" s="178"/>
      <c r="AJ25" s="178"/>
      <c r="AK25" s="184"/>
      <c r="AL25" s="181"/>
      <c r="AM25" s="229"/>
      <c r="AN25" s="47"/>
      <c r="AO25" s="25"/>
      <c r="AP25" s="26"/>
      <c r="AQ25" s="26"/>
      <c r="AR25" s="26"/>
    </row>
    <row r="26" spans="1:44" ht="15" customHeight="1">
      <c r="A26" s="43"/>
      <c r="B26" s="189"/>
      <c r="C26" s="190"/>
      <c r="D26" s="191"/>
      <c r="E26" s="41">
        <f>IF(F25&gt;H25,1)+IF(F26&gt;H26,1)+IF(F27&gt;H27,1)</f>
        <v>0</v>
      </c>
      <c r="F26" s="40">
        <f>AB6</f>
        <v>16</v>
      </c>
      <c r="G26" s="41" t="s">
        <v>14</v>
      </c>
      <c r="H26" s="42">
        <f>Z6</f>
        <v>17</v>
      </c>
      <c r="I26" s="42">
        <f>IF(H25&gt;F25,1)+IF(H26&gt;F26,1)+IF(H27&gt;F27,1)</f>
        <v>2</v>
      </c>
      <c r="J26" s="40">
        <f>IF(K25&gt;M25,1)+IF(K26&gt;M26,1)+IF(K27&gt;M27,1)</f>
        <v>2</v>
      </c>
      <c r="K26" s="40">
        <f>AB11</f>
        <v>9</v>
      </c>
      <c r="L26" s="41" t="s">
        <v>14</v>
      </c>
      <c r="M26" s="42">
        <f>Z11</f>
        <v>15</v>
      </c>
      <c r="N26" s="42">
        <f>IF(M25&gt;K25,1)+IF(M26&gt;K26,1)+IF(M27&gt;K27,1)</f>
        <v>1</v>
      </c>
      <c r="O26" s="40">
        <f>IF(P25&gt;R25,1)+IF(P26&gt;R26,1)+IF(P27&gt;R27,1)</f>
        <v>2</v>
      </c>
      <c r="P26" s="40">
        <f>AB16</f>
        <v>12</v>
      </c>
      <c r="Q26" s="41" t="s">
        <v>14</v>
      </c>
      <c r="R26" s="42">
        <f>Z16</f>
        <v>15</v>
      </c>
      <c r="S26" s="42">
        <f>IF(R25&gt;P25,1)+IF(R26&gt;P26,1)+IF(R27&gt;P27,1)</f>
        <v>1</v>
      </c>
      <c r="T26" s="40">
        <f>IF(U25&gt;W25,1)+IF(U26&gt;W26,1)+IF(U27&gt;W27,1)</f>
        <v>0</v>
      </c>
      <c r="U26" s="40">
        <f>AB21</f>
        <v>11</v>
      </c>
      <c r="V26" s="41" t="s">
        <v>14</v>
      </c>
      <c r="W26" s="42">
        <f>Z21</f>
        <v>15</v>
      </c>
      <c r="X26" s="42">
        <f>IF(W25&gt;U25,1)+IF(W26&gt;U26,1)+IF(W27&gt;U27,1)</f>
        <v>2</v>
      </c>
      <c r="Y26" s="210"/>
      <c r="Z26" s="211"/>
      <c r="AA26" s="211"/>
      <c r="AB26" s="211"/>
      <c r="AC26" s="234"/>
      <c r="AD26" s="202"/>
      <c r="AE26" s="205"/>
      <c r="AF26" s="217"/>
      <c r="AG26" s="178"/>
      <c r="AH26" s="178"/>
      <c r="AI26" s="178"/>
      <c r="AJ26" s="178"/>
      <c r="AK26" s="184"/>
      <c r="AL26" s="181"/>
      <c r="AM26" s="229"/>
      <c r="AN26" s="47"/>
      <c r="AO26" s="25"/>
      <c r="AP26" s="26"/>
      <c r="AQ26" s="26"/>
      <c r="AR26" s="26"/>
    </row>
    <row r="27" spans="1:44" ht="15" customHeight="1">
      <c r="A27" s="43"/>
      <c r="B27" s="189"/>
      <c r="C27" s="190"/>
      <c r="D27" s="191"/>
      <c r="E27" s="41"/>
      <c r="F27" s="40">
        <f>AB7</f>
        <v>0</v>
      </c>
      <c r="G27" s="41" t="s">
        <v>14</v>
      </c>
      <c r="H27" s="42">
        <f>Z7</f>
        <v>0</v>
      </c>
      <c r="I27" s="42"/>
      <c r="J27" s="40"/>
      <c r="K27" s="40">
        <f>AB12</f>
        <v>15</v>
      </c>
      <c r="L27" s="41" t="s">
        <v>14</v>
      </c>
      <c r="M27" s="42">
        <f>Z12</f>
        <v>9</v>
      </c>
      <c r="N27" s="42"/>
      <c r="O27" s="40"/>
      <c r="P27" s="40">
        <f>AB17</f>
        <v>15</v>
      </c>
      <c r="Q27" s="41" t="s">
        <v>14</v>
      </c>
      <c r="R27" s="42">
        <f>Z17</f>
        <v>13</v>
      </c>
      <c r="S27" s="42"/>
      <c r="T27" s="40"/>
      <c r="U27" s="40">
        <f>AB22</f>
        <v>0</v>
      </c>
      <c r="V27" s="41" t="s">
        <v>14</v>
      </c>
      <c r="W27" s="42">
        <f>Z22</f>
        <v>0</v>
      </c>
      <c r="X27" s="42"/>
      <c r="Y27" s="210"/>
      <c r="Z27" s="211"/>
      <c r="AA27" s="211"/>
      <c r="AB27" s="211"/>
      <c r="AC27" s="234"/>
      <c r="AD27" s="202"/>
      <c r="AE27" s="205"/>
      <c r="AF27" s="217"/>
      <c r="AG27" s="178"/>
      <c r="AH27" s="178"/>
      <c r="AI27" s="178"/>
      <c r="AJ27" s="178"/>
      <c r="AK27" s="184"/>
      <c r="AL27" s="181"/>
      <c r="AM27" s="229"/>
      <c r="AN27" s="47"/>
      <c r="AO27" s="25"/>
      <c r="AP27" s="26"/>
      <c r="AQ27" s="26"/>
      <c r="AR27" s="26"/>
    </row>
    <row r="28" spans="1:41" ht="12" customHeight="1" thickBot="1">
      <c r="A28" s="43"/>
      <c r="B28" s="221"/>
      <c r="C28" s="222"/>
      <c r="D28" s="223"/>
      <c r="E28" s="45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235"/>
      <c r="Z28" s="236"/>
      <c r="AA28" s="236"/>
      <c r="AB28" s="236"/>
      <c r="AC28" s="237"/>
      <c r="AD28" s="224"/>
      <c r="AE28" s="225"/>
      <c r="AF28" s="226"/>
      <c r="AG28" s="220"/>
      <c r="AH28" s="220"/>
      <c r="AI28" s="220"/>
      <c r="AJ28" s="220"/>
      <c r="AK28" s="227"/>
      <c r="AL28" s="232"/>
      <c r="AM28" s="231"/>
      <c r="AN28" s="47"/>
      <c r="AO28" s="47"/>
    </row>
    <row r="29" spans="1:66" ht="23.25" customHeight="1">
      <c r="A29" s="4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7"/>
      <c r="AO29" s="25"/>
      <c r="AP29" s="26"/>
      <c r="AQ29" s="26"/>
      <c r="AR29" s="26"/>
      <c r="AS29" s="26"/>
      <c r="AT29" s="26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41" ht="54" customHeight="1">
      <c r="A30" s="43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</sheetData>
  <sheetProtection sheet="1" objects="1" scenarios="1"/>
  <mergeCells count="68">
    <mergeCell ref="A2:AB2"/>
    <mergeCell ref="AK24:AK28"/>
    <mergeCell ref="AM4:AM8"/>
    <mergeCell ref="AM9:AM13"/>
    <mergeCell ref="AM14:AM18"/>
    <mergeCell ref="AM19:AM23"/>
    <mergeCell ref="AM24:AM28"/>
    <mergeCell ref="AH24:AH28"/>
    <mergeCell ref="AL24:AL28"/>
    <mergeCell ref="Y24:AC28"/>
    <mergeCell ref="AL19:AL23"/>
    <mergeCell ref="AI19:AI23"/>
    <mergeCell ref="AJ19:AJ23"/>
    <mergeCell ref="AK19:AK23"/>
    <mergeCell ref="B24:D28"/>
    <mergeCell ref="AD24:AD28"/>
    <mergeCell ref="AE24:AE28"/>
    <mergeCell ref="AF24:AF28"/>
    <mergeCell ref="AG24:AG28"/>
    <mergeCell ref="AI24:AI28"/>
    <mergeCell ref="AF14:AF18"/>
    <mergeCell ref="AG14:AG18"/>
    <mergeCell ref="AJ24:AJ28"/>
    <mergeCell ref="AF19:AF23"/>
    <mergeCell ref="AG19:AG23"/>
    <mergeCell ref="AH19:AH23"/>
    <mergeCell ref="B14:D18"/>
    <mergeCell ref="O14:S18"/>
    <mergeCell ref="AD14:AD18"/>
    <mergeCell ref="AE14:AE18"/>
    <mergeCell ref="B19:D23"/>
    <mergeCell ref="T19:X23"/>
    <mergeCell ref="AD19:AD23"/>
    <mergeCell ref="AE19:AE23"/>
    <mergeCell ref="AH9:AH13"/>
    <mergeCell ref="AL9:AL13"/>
    <mergeCell ref="AI9:AI13"/>
    <mergeCell ref="AJ9:AJ13"/>
    <mergeCell ref="AK9:AK13"/>
    <mergeCell ref="AH14:AH18"/>
    <mergeCell ref="AL14:AL18"/>
    <mergeCell ref="AI14:AI18"/>
    <mergeCell ref="AJ14:AJ18"/>
    <mergeCell ref="AK14:AK18"/>
    <mergeCell ref="B9:D13"/>
    <mergeCell ref="J9:N13"/>
    <mergeCell ref="AD9:AD13"/>
    <mergeCell ref="AE9:AE13"/>
    <mergeCell ref="AF4:AF8"/>
    <mergeCell ref="AG4:AG8"/>
    <mergeCell ref="AF9:AF13"/>
    <mergeCell ref="AG9:AG13"/>
    <mergeCell ref="AH4:AH8"/>
    <mergeCell ref="AL4:AL8"/>
    <mergeCell ref="AI4:AI8"/>
    <mergeCell ref="AJ4:AJ8"/>
    <mergeCell ref="AK4:AK8"/>
    <mergeCell ref="B4:D8"/>
    <mergeCell ref="E4:I8"/>
    <mergeCell ref="AD4:AD8"/>
    <mergeCell ref="AE4:AE8"/>
    <mergeCell ref="T3:X3"/>
    <mergeCell ref="AD3:AF3"/>
    <mergeCell ref="Y3:AC3"/>
    <mergeCell ref="B3:D3"/>
    <mergeCell ref="E3:I3"/>
    <mergeCell ref="J3:N3"/>
    <mergeCell ref="O3:S3"/>
  </mergeCells>
  <printOptions/>
  <pageMargins left="0.5905511811023623" right="0.1968503937007874" top="0.5905511811023623" bottom="0.3937007874015748" header="0.5905511811023623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F48"/>
  <sheetViews>
    <sheetView zoomScale="70" zoomScaleNormal="70" zoomScaleSheetLayoutView="70" zoomScalePageLayoutView="0" workbookViewId="0" topLeftCell="A22">
      <selection activeCell="AD43" sqref="AD43:AD47"/>
    </sheetView>
  </sheetViews>
  <sheetFormatPr defaultColWidth="9.00390625" defaultRowHeight="13.5"/>
  <cols>
    <col min="1" max="1" width="3.625" style="3" customWidth="1"/>
    <col min="2" max="4" width="8.625" style="22" customWidth="1"/>
    <col min="5" max="6" width="3.625" style="22" customWidth="1"/>
    <col min="7" max="7" width="2.625" style="22" customWidth="1"/>
    <col min="8" max="11" width="3.625" style="22" customWidth="1"/>
    <col min="12" max="12" width="2.625" style="22" customWidth="1"/>
    <col min="13" max="16" width="3.625" style="22" customWidth="1"/>
    <col min="17" max="17" width="2.625" style="22" customWidth="1"/>
    <col min="18" max="21" width="3.625" style="22" customWidth="1"/>
    <col min="22" max="22" width="2.625" style="22" customWidth="1"/>
    <col min="23" max="24" width="3.625" style="22" customWidth="1"/>
    <col min="25" max="25" width="8.625" style="22" customWidth="1"/>
    <col min="26" max="26" width="2.75390625" style="22" customWidth="1"/>
    <col min="27" max="27" width="8.625" style="22" customWidth="1"/>
    <col min="28" max="28" width="9.75390625" style="22" customWidth="1"/>
    <col min="29" max="29" width="9.75390625" style="1" customWidth="1"/>
    <col min="30" max="30" width="8.75390625" style="1" customWidth="1"/>
    <col min="31" max="31" width="2.375" style="1" customWidth="1"/>
    <col min="32" max="32" width="6.00390625" style="1" customWidth="1"/>
    <col min="33" max="16384" width="9.00390625" style="3" customWidth="1"/>
  </cols>
  <sheetData>
    <row r="1" spans="1:32" s="29" customFormat="1" ht="54.75" customHeight="1">
      <c r="A1" s="43"/>
      <c r="B1" s="48" t="s">
        <v>47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54.75" customHeight="1">
      <c r="A2" s="131" t="s">
        <v>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24"/>
      <c r="AD2" s="2"/>
      <c r="AE2" s="2"/>
      <c r="AF2" s="2"/>
    </row>
    <row r="3" spans="1:32" ht="24.75" customHeight="1" thickBot="1">
      <c r="A3" s="68"/>
      <c r="B3" s="84" t="s">
        <v>58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24"/>
      <c r="AD3" s="2"/>
      <c r="AE3" s="2"/>
      <c r="AF3" s="2"/>
    </row>
    <row r="4" spans="1:32" s="6" customFormat="1" ht="24.75" customHeight="1" thickBot="1">
      <c r="A4" s="23"/>
      <c r="B4" s="134" t="s">
        <v>0</v>
      </c>
      <c r="C4" s="132"/>
      <c r="D4" s="132"/>
      <c r="E4" s="135" t="str">
        <f>B5</f>
        <v>住吉SPIRITS</v>
      </c>
      <c r="F4" s="136"/>
      <c r="G4" s="136"/>
      <c r="H4" s="136"/>
      <c r="I4" s="137"/>
      <c r="J4" s="138" t="str">
        <f>B10</f>
        <v>トロピカルNG</v>
      </c>
      <c r="K4" s="136"/>
      <c r="L4" s="136"/>
      <c r="M4" s="136"/>
      <c r="N4" s="137"/>
      <c r="O4" s="138" t="str">
        <f>B15</f>
        <v>チャラB</v>
      </c>
      <c r="P4" s="136"/>
      <c r="Q4" s="136"/>
      <c r="R4" s="136"/>
      <c r="S4" s="137"/>
      <c r="T4" s="138" t="str">
        <f>B20</f>
        <v>A-GAIA</v>
      </c>
      <c r="U4" s="136"/>
      <c r="V4" s="136"/>
      <c r="W4" s="136"/>
      <c r="X4" s="266"/>
      <c r="Y4" s="132" t="s">
        <v>1</v>
      </c>
      <c r="Z4" s="132"/>
      <c r="AA4" s="133"/>
      <c r="AB4" s="86" t="s">
        <v>2</v>
      </c>
      <c r="AC4" s="85" t="s">
        <v>3</v>
      </c>
      <c r="AD4" s="87" t="s">
        <v>4</v>
      </c>
      <c r="AE4" s="5"/>
      <c r="AF4" s="5"/>
    </row>
    <row r="5" spans="1:32" s="6" customFormat="1" ht="21" customHeight="1">
      <c r="A5" s="23"/>
      <c r="B5" s="243" t="s">
        <v>60</v>
      </c>
      <c r="C5" s="244"/>
      <c r="D5" s="244"/>
      <c r="E5" s="143"/>
      <c r="F5" s="144"/>
      <c r="G5" s="144"/>
      <c r="H5" s="144"/>
      <c r="I5" s="145"/>
      <c r="J5" s="10"/>
      <c r="K5" s="11"/>
      <c r="L5" s="11" t="str">
        <f>IF(J7=2,"○",IF(N7=2,"●",""))</f>
        <v>●</v>
      </c>
      <c r="M5" s="11"/>
      <c r="N5" s="12"/>
      <c r="O5" s="10"/>
      <c r="P5" s="11"/>
      <c r="Q5" s="11" t="str">
        <f>IF(O7=2,"○",IF(S7=2,"●",""))</f>
        <v>○</v>
      </c>
      <c r="R5" s="11"/>
      <c r="S5" s="12"/>
      <c r="T5" s="10"/>
      <c r="U5" s="11"/>
      <c r="V5" s="11" t="str">
        <f>IF(T7=2,"○",IF(X7=2,"●",""))</f>
        <v>○</v>
      </c>
      <c r="W5" s="11"/>
      <c r="X5" s="13"/>
      <c r="Y5" s="151">
        <f>IF(J7=2,1,0)+IF(T7=2,1,0)+IF(O7=2,1,0)</f>
        <v>2</v>
      </c>
      <c r="Z5" s="151" t="s">
        <v>20</v>
      </c>
      <c r="AA5" s="149">
        <f>IF(N7=2,1,0)+IF(S7=2,1,0)+IF(X7=2,1,0)</f>
        <v>1</v>
      </c>
      <c r="AB5" s="251">
        <f>IF((N7+S7+X7)=0,"6/0",(J7+O7+T7)/(N7+S7+X7))</f>
        <v>1.3333333333333333</v>
      </c>
      <c r="AC5" s="239">
        <f>(K6+K7+K8+P6+P7+P8+U6+U7+U8)/(M6+M7+M8+R6+R7+R8+W6+W7+W8)</f>
        <v>1.1325301204819278</v>
      </c>
      <c r="AD5" s="127">
        <v>2</v>
      </c>
      <c r="AE5" s="5"/>
      <c r="AF5" s="5"/>
    </row>
    <row r="6" spans="1:32" s="6" customFormat="1" ht="15" customHeight="1">
      <c r="A6" s="23"/>
      <c r="B6" s="243"/>
      <c r="C6" s="244"/>
      <c r="D6" s="244"/>
      <c r="E6" s="143"/>
      <c r="F6" s="144"/>
      <c r="G6" s="144"/>
      <c r="H6" s="144"/>
      <c r="I6" s="145"/>
      <c r="J6" s="10"/>
      <c r="K6" s="88">
        <v>9</v>
      </c>
      <c r="L6" s="11" t="s">
        <v>21</v>
      </c>
      <c r="M6" s="89">
        <v>15</v>
      </c>
      <c r="N6" s="12"/>
      <c r="O6" s="10"/>
      <c r="P6" s="88">
        <v>15</v>
      </c>
      <c r="Q6" s="11" t="s">
        <v>21</v>
      </c>
      <c r="R6" s="89">
        <v>7</v>
      </c>
      <c r="S6" s="12"/>
      <c r="T6" s="10"/>
      <c r="U6" s="88">
        <v>15</v>
      </c>
      <c r="V6" s="11" t="s">
        <v>21</v>
      </c>
      <c r="W6" s="89">
        <v>11</v>
      </c>
      <c r="X6" s="13"/>
      <c r="Y6" s="151"/>
      <c r="Z6" s="151"/>
      <c r="AA6" s="149"/>
      <c r="AB6" s="251"/>
      <c r="AC6" s="239"/>
      <c r="AD6" s="127"/>
      <c r="AE6" s="5"/>
      <c r="AF6" s="5"/>
    </row>
    <row r="7" spans="1:32" s="6" customFormat="1" ht="15" customHeight="1">
      <c r="A7" s="23"/>
      <c r="B7" s="243"/>
      <c r="C7" s="244"/>
      <c r="D7" s="244"/>
      <c r="E7" s="143"/>
      <c r="F7" s="144"/>
      <c r="G7" s="144"/>
      <c r="H7" s="144"/>
      <c r="I7" s="145"/>
      <c r="J7" s="10">
        <f>IF(K6&gt;M6,1)+IF(K7&gt;M7,1)+IF(K8&gt;M8,1)</f>
        <v>0</v>
      </c>
      <c r="K7" s="88">
        <v>13</v>
      </c>
      <c r="L7" s="11" t="s">
        <v>21</v>
      </c>
      <c r="M7" s="89">
        <v>15</v>
      </c>
      <c r="N7" s="12">
        <f>IF(M6&gt;K6,1)+IF(M7&gt;K7,1)+IF(M8&gt;K8,1)</f>
        <v>2</v>
      </c>
      <c r="O7" s="10">
        <f>IF(P6&gt;R6,1)+IF(P7&gt;R7,1)+IF(P8&gt;R8,1)</f>
        <v>2</v>
      </c>
      <c r="P7" s="88">
        <v>15</v>
      </c>
      <c r="Q7" s="11" t="s">
        <v>21</v>
      </c>
      <c r="R7" s="89">
        <v>9</v>
      </c>
      <c r="S7" s="12">
        <f>IF(R6&gt;P6,1)+IF(R7&gt;P7,1)+IF(R8&gt;P8,1)</f>
        <v>0</v>
      </c>
      <c r="T7" s="10">
        <f>IF(U6&gt;W6,1)+IF(U7&gt;W7,1)+IF(U8&gt;W8,1)</f>
        <v>2</v>
      </c>
      <c r="U7" s="88">
        <v>12</v>
      </c>
      <c r="V7" s="11" t="s">
        <v>21</v>
      </c>
      <c r="W7" s="89">
        <v>15</v>
      </c>
      <c r="X7" s="13">
        <f>IF(W6&gt;U6,1)+IF(W7&gt;U7,1)+IF(W8&gt;U8,1)</f>
        <v>1</v>
      </c>
      <c r="Y7" s="151"/>
      <c r="Z7" s="151"/>
      <c r="AA7" s="149"/>
      <c r="AB7" s="251"/>
      <c r="AC7" s="239"/>
      <c r="AD7" s="127"/>
      <c r="AE7" s="5"/>
      <c r="AF7" s="5"/>
    </row>
    <row r="8" spans="1:32" s="6" customFormat="1" ht="15" customHeight="1">
      <c r="A8" s="23"/>
      <c r="B8" s="243"/>
      <c r="C8" s="244"/>
      <c r="D8" s="244"/>
      <c r="E8" s="143"/>
      <c r="F8" s="144"/>
      <c r="G8" s="144"/>
      <c r="H8" s="144"/>
      <c r="I8" s="145"/>
      <c r="J8" s="10"/>
      <c r="K8" s="88"/>
      <c r="L8" s="11" t="s">
        <v>21</v>
      </c>
      <c r="M8" s="89"/>
      <c r="N8" s="12"/>
      <c r="O8" s="10"/>
      <c r="P8" s="88"/>
      <c r="Q8" s="11" t="s">
        <v>21</v>
      </c>
      <c r="R8" s="89"/>
      <c r="S8" s="12"/>
      <c r="T8" s="10"/>
      <c r="U8" s="88">
        <v>15</v>
      </c>
      <c r="V8" s="11" t="s">
        <v>21</v>
      </c>
      <c r="W8" s="89">
        <v>11</v>
      </c>
      <c r="X8" s="13"/>
      <c r="Y8" s="151"/>
      <c r="Z8" s="151"/>
      <c r="AA8" s="149"/>
      <c r="AB8" s="251"/>
      <c r="AC8" s="239"/>
      <c r="AD8" s="127"/>
      <c r="AE8" s="5"/>
      <c r="AF8" s="5"/>
    </row>
    <row r="9" spans="1:32" s="6" customFormat="1" ht="15" customHeight="1">
      <c r="A9" s="23"/>
      <c r="B9" s="253"/>
      <c r="C9" s="254"/>
      <c r="D9" s="254"/>
      <c r="E9" s="146"/>
      <c r="F9" s="147"/>
      <c r="G9" s="147"/>
      <c r="H9" s="147"/>
      <c r="I9" s="148"/>
      <c r="J9" s="14"/>
      <c r="K9" s="15"/>
      <c r="L9" s="15"/>
      <c r="M9" s="15"/>
      <c r="N9" s="16"/>
      <c r="O9" s="14"/>
      <c r="P9" s="15"/>
      <c r="Q9" s="15"/>
      <c r="R9" s="15"/>
      <c r="S9" s="16"/>
      <c r="T9" s="14"/>
      <c r="U9" s="15"/>
      <c r="V9" s="15"/>
      <c r="W9" s="15"/>
      <c r="X9" s="17"/>
      <c r="Y9" s="152"/>
      <c r="Z9" s="152"/>
      <c r="AA9" s="150"/>
      <c r="AB9" s="256"/>
      <c r="AC9" s="257"/>
      <c r="AD9" s="128"/>
      <c r="AE9" s="5"/>
      <c r="AF9" s="5"/>
    </row>
    <row r="10" spans="1:32" s="6" customFormat="1" ht="21" customHeight="1">
      <c r="A10" s="23"/>
      <c r="B10" s="241" t="s">
        <v>61</v>
      </c>
      <c r="C10" s="242"/>
      <c r="D10" s="242"/>
      <c r="E10" s="52"/>
      <c r="F10" s="53"/>
      <c r="G10" s="53" t="str">
        <f>IF(E12=2,"○",IF(I12=2,"●",""))</f>
        <v>○</v>
      </c>
      <c r="H10" s="53"/>
      <c r="I10" s="54"/>
      <c r="J10" s="159"/>
      <c r="K10" s="160"/>
      <c r="L10" s="160"/>
      <c r="M10" s="160"/>
      <c r="N10" s="161"/>
      <c r="O10" s="20"/>
      <c r="P10" s="18"/>
      <c r="Q10" s="18" t="str">
        <f>IF(O12=2,"○",IF(S12=2,"●",""))</f>
        <v>○</v>
      </c>
      <c r="R10" s="18"/>
      <c r="S10" s="19"/>
      <c r="T10" s="20"/>
      <c r="U10" s="18"/>
      <c r="V10" s="18" t="str">
        <f>IF(T12=2,"○",IF(X12=2,"●",""))</f>
        <v>○</v>
      </c>
      <c r="W10" s="18"/>
      <c r="X10" s="21"/>
      <c r="Y10" s="166">
        <f>IF(E12=2,1,0)+IF(O12=2,1,0)+IF(T12=2,1,0)</f>
        <v>3</v>
      </c>
      <c r="Z10" s="166" t="s">
        <v>20</v>
      </c>
      <c r="AA10" s="153">
        <f>IF(I12=2,1,0)+IF(S12=2,1,0)+IF(X12=2,1,0)</f>
        <v>0</v>
      </c>
      <c r="AB10" s="250" t="str">
        <f>IF((I12+S12+X12)=0,"6/0",(E12+O12+T12)/(I12+S12+X12))</f>
        <v>6/0</v>
      </c>
      <c r="AC10" s="238">
        <f>(F11+F12+F13+P11+P12+P13+U12+U13+U11)/(H11+H12+H13+R11+R12+R13+W11+W12+W13)</f>
        <v>1.5789473684210527</v>
      </c>
      <c r="AD10" s="129">
        <v>1</v>
      </c>
      <c r="AE10" s="5"/>
      <c r="AF10" s="5"/>
    </row>
    <row r="11" spans="1:32" s="6" customFormat="1" ht="15" customHeight="1">
      <c r="A11" s="23"/>
      <c r="B11" s="243"/>
      <c r="C11" s="244"/>
      <c r="D11" s="244"/>
      <c r="E11" s="55"/>
      <c r="F11" s="65">
        <f>M6</f>
        <v>15</v>
      </c>
      <c r="G11" s="56" t="s">
        <v>21</v>
      </c>
      <c r="H11" s="57">
        <f>K6</f>
        <v>9</v>
      </c>
      <c r="I11" s="57"/>
      <c r="J11" s="162"/>
      <c r="K11" s="144"/>
      <c r="L11" s="144"/>
      <c r="M11" s="144"/>
      <c r="N11" s="145"/>
      <c r="O11" s="10"/>
      <c r="P11" s="88">
        <v>15</v>
      </c>
      <c r="Q11" s="11" t="s">
        <v>21</v>
      </c>
      <c r="R11" s="89">
        <v>3</v>
      </c>
      <c r="S11" s="12"/>
      <c r="T11" s="10"/>
      <c r="U11" s="88">
        <v>15</v>
      </c>
      <c r="V11" s="11" t="s">
        <v>21</v>
      </c>
      <c r="W11" s="89">
        <v>12</v>
      </c>
      <c r="X11" s="13"/>
      <c r="Y11" s="151"/>
      <c r="Z11" s="151"/>
      <c r="AA11" s="149"/>
      <c r="AB11" s="251"/>
      <c r="AC11" s="239"/>
      <c r="AD11" s="127"/>
      <c r="AE11" s="5"/>
      <c r="AF11" s="5"/>
    </row>
    <row r="12" spans="1:32" s="6" customFormat="1" ht="15" customHeight="1">
      <c r="A12" s="23"/>
      <c r="B12" s="243"/>
      <c r="C12" s="244"/>
      <c r="D12" s="244"/>
      <c r="E12" s="55">
        <f>IF(F11&gt;H11,1)+IF(F12&gt;H12,1)+IF(F13&gt;H13,1)</f>
        <v>2</v>
      </c>
      <c r="F12" s="65">
        <f>M7</f>
        <v>15</v>
      </c>
      <c r="G12" s="56" t="s">
        <v>21</v>
      </c>
      <c r="H12" s="57">
        <f>K7</f>
        <v>13</v>
      </c>
      <c r="I12" s="57">
        <f>IF(H11&gt;F11,1)+IF(H12&gt;F12,1)+IF(H13&gt;F13,1)</f>
        <v>0</v>
      </c>
      <c r="J12" s="162"/>
      <c r="K12" s="144"/>
      <c r="L12" s="144"/>
      <c r="M12" s="144"/>
      <c r="N12" s="145"/>
      <c r="O12" s="10">
        <f>IF(P11&gt;R11,1)+IF(P12&gt;R12,1)+IF(P13&gt;R13,1)</f>
        <v>2</v>
      </c>
      <c r="P12" s="88">
        <v>15</v>
      </c>
      <c r="Q12" s="11" t="s">
        <v>21</v>
      </c>
      <c r="R12" s="89">
        <v>11</v>
      </c>
      <c r="S12" s="12">
        <f>IF(R11&gt;P11,1)+IF(R12&gt;P12,1)+IF(R13&gt;P13,1)</f>
        <v>0</v>
      </c>
      <c r="T12" s="10">
        <f>IF(U11&gt;W11,1)+IF(U12&gt;W12,1)+IF(U13&gt;W13,1)</f>
        <v>2</v>
      </c>
      <c r="U12" s="88">
        <v>15</v>
      </c>
      <c r="V12" s="11" t="s">
        <v>21</v>
      </c>
      <c r="W12" s="89">
        <v>9</v>
      </c>
      <c r="X12" s="13">
        <f>IF(W11&gt;U11,1)+IF(W12&gt;U12,1)+IF(W13&gt;U13,1)</f>
        <v>0</v>
      </c>
      <c r="Y12" s="151"/>
      <c r="Z12" s="151"/>
      <c r="AA12" s="149"/>
      <c r="AB12" s="251"/>
      <c r="AC12" s="239"/>
      <c r="AD12" s="127"/>
      <c r="AE12" s="5"/>
      <c r="AF12" s="5"/>
    </row>
    <row r="13" spans="1:32" s="6" customFormat="1" ht="15" customHeight="1">
      <c r="A13" s="23"/>
      <c r="B13" s="243"/>
      <c r="C13" s="244"/>
      <c r="D13" s="244"/>
      <c r="E13" s="55"/>
      <c r="F13" s="65">
        <f>M8</f>
        <v>0</v>
      </c>
      <c r="G13" s="56" t="s">
        <v>21</v>
      </c>
      <c r="H13" s="57">
        <f>K8</f>
        <v>0</v>
      </c>
      <c r="I13" s="57"/>
      <c r="J13" s="162"/>
      <c r="K13" s="144"/>
      <c r="L13" s="144"/>
      <c r="M13" s="144"/>
      <c r="N13" s="145"/>
      <c r="O13" s="10"/>
      <c r="P13" s="88"/>
      <c r="Q13" s="11" t="s">
        <v>21</v>
      </c>
      <c r="R13" s="89"/>
      <c r="S13" s="12"/>
      <c r="T13" s="10"/>
      <c r="U13" s="88"/>
      <c r="V13" s="11" t="s">
        <v>21</v>
      </c>
      <c r="W13" s="89"/>
      <c r="X13" s="13"/>
      <c r="Y13" s="151"/>
      <c r="Z13" s="151"/>
      <c r="AA13" s="149"/>
      <c r="AB13" s="251"/>
      <c r="AC13" s="239"/>
      <c r="AD13" s="127"/>
      <c r="AE13" s="5"/>
      <c r="AF13" s="5"/>
    </row>
    <row r="14" spans="1:32" s="6" customFormat="1" ht="15" customHeight="1">
      <c r="A14" s="23"/>
      <c r="B14" s="253"/>
      <c r="C14" s="254"/>
      <c r="D14" s="254"/>
      <c r="E14" s="58"/>
      <c r="F14" s="59"/>
      <c r="G14" s="59"/>
      <c r="H14" s="59"/>
      <c r="I14" s="60"/>
      <c r="J14" s="255"/>
      <c r="K14" s="147"/>
      <c r="L14" s="147"/>
      <c r="M14" s="147"/>
      <c r="N14" s="148"/>
      <c r="O14" s="14"/>
      <c r="P14" s="15"/>
      <c r="Q14" s="15"/>
      <c r="R14" s="15"/>
      <c r="S14" s="16"/>
      <c r="T14" s="14"/>
      <c r="U14" s="15"/>
      <c r="V14" s="15"/>
      <c r="W14" s="15"/>
      <c r="X14" s="17"/>
      <c r="Y14" s="152"/>
      <c r="Z14" s="152"/>
      <c r="AA14" s="150"/>
      <c r="AB14" s="256"/>
      <c r="AC14" s="257"/>
      <c r="AD14" s="128"/>
      <c r="AE14" s="5"/>
      <c r="AF14" s="5"/>
    </row>
    <row r="15" spans="1:32" s="6" customFormat="1" ht="21" customHeight="1">
      <c r="A15" s="23"/>
      <c r="B15" s="241" t="s">
        <v>62</v>
      </c>
      <c r="C15" s="242"/>
      <c r="D15" s="242"/>
      <c r="E15" s="52"/>
      <c r="F15" s="53"/>
      <c r="G15" s="53" t="str">
        <f>IF(E17=2,"○",IF(I17=2,"●",""))</f>
        <v>●</v>
      </c>
      <c r="H15" s="53"/>
      <c r="I15" s="54"/>
      <c r="J15" s="64"/>
      <c r="K15" s="53"/>
      <c r="L15" s="53" t="str">
        <f>IF(J17=2,"○",IF(N17=2,"●",""))</f>
        <v>●</v>
      </c>
      <c r="M15" s="53"/>
      <c r="N15" s="54"/>
      <c r="O15" s="159"/>
      <c r="P15" s="160"/>
      <c r="Q15" s="160"/>
      <c r="R15" s="160"/>
      <c r="S15" s="161"/>
      <c r="T15" s="20"/>
      <c r="U15" s="18"/>
      <c r="V15" s="18" t="str">
        <f>IF(T17=2,"○",IF(X17=2,"●",""))</f>
        <v>●</v>
      </c>
      <c r="W15" s="18"/>
      <c r="X15" s="21"/>
      <c r="Y15" s="166">
        <f>IF(J17=2,1,0)+IF(T17=2,1,0)+IF(E17=2,1,0)</f>
        <v>0</v>
      </c>
      <c r="Z15" s="166" t="s">
        <v>20</v>
      </c>
      <c r="AA15" s="153">
        <f>IF(N17=2,1,0)+IF(X17=2,1,0)+IF(I17=2,1,0)</f>
        <v>3</v>
      </c>
      <c r="AB15" s="250">
        <f>IF((I17+N17+X17)=0,"6/0",(E17+J17+T17)/(I17+N17+X17))</f>
        <v>0</v>
      </c>
      <c r="AC15" s="238">
        <f>(F16+F17+F18+K16+K17+K18+U16+U17+U18)/(H16+H17+H18+M16+M17+M18+W16+W17+W18)</f>
        <v>0.5934065934065934</v>
      </c>
      <c r="AD15" s="129">
        <v>4</v>
      </c>
      <c r="AE15" s="5"/>
      <c r="AF15" s="5"/>
    </row>
    <row r="16" spans="1:32" s="6" customFormat="1" ht="15" customHeight="1">
      <c r="A16" s="23"/>
      <c r="B16" s="243"/>
      <c r="C16" s="244"/>
      <c r="D16" s="244"/>
      <c r="E16" s="55"/>
      <c r="F16" s="65">
        <f>R6</f>
        <v>7</v>
      </c>
      <c r="G16" s="56" t="s">
        <v>21</v>
      </c>
      <c r="H16" s="57">
        <f>P6</f>
        <v>15</v>
      </c>
      <c r="I16" s="57"/>
      <c r="J16" s="65"/>
      <c r="K16" s="65">
        <f>R11</f>
        <v>3</v>
      </c>
      <c r="L16" s="56" t="s">
        <v>21</v>
      </c>
      <c r="M16" s="57">
        <f>P11</f>
        <v>15</v>
      </c>
      <c r="N16" s="57"/>
      <c r="O16" s="162"/>
      <c r="P16" s="144"/>
      <c r="Q16" s="144"/>
      <c r="R16" s="144"/>
      <c r="S16" s="145"/>
      <c r="T16" s="10"/>
      <c r="U16" s="88">
        <v>14</v>
      </c>
      <c r="V16" s="11" t="s">
        <v>21</v>
      </c>
      <c r="W16" s="89">
        <v>16</v>
      </c>
      <c r="X16" s="13"/>
      <c r="Y16" s="151"/>
      <c r="Z16" s="151"/>
      <c r="AA16" s="149"/>
      <c r="AB16" s="251"/>
      <c r="AC16" s="239"/>
      <c r="AD16" s="127"/>
      <c r="AE16" s="5"/>
      <c r="AF16" s="5"/>
    </row>
    <row r="17" spans="1:32" s="6" customFormat="1" ht="15" customHeight="1">
      <c r="A17" s="23"/>
      <c r="B17" s="243"/>
      <c r="C17" s="244"/>
      <c r="D17" s="244"/>
      <c r="E17" s="55">
        <f>IF(F16&gt;H16,1)+IF(F17&gt;H17,1)+IF(F18&gt;H18,1)</f>
        <v>0</v>
      </c>
      <c r="F17" s="65">
        <f>R7</f>
        <v>9</v>
      </c>
      <c r="G17" s="56" t="s">
        <v>21</v>
      </c>
      <c r="H17" s="57">
        <f>P7</f>
        <v>15</v>
      </c>
      <c r="I17" s="57">
        <f>IF(H16&gt;F16,1)+IF(H17&gt;F17,1)+IF(H18&gt;F18,1)</f>
        <v>2</v>
      </c>
      <c r="J17" s="65">
        <f>IF(K16&gt;M16,1)+IF(K17&gt;M17,1)+IF(K18&gt;M18,1)</f>
        <v>0</v>
      </c>
      <c r="K17" s="65">
        <f>R12</f>
        <v>11</v>
      </c>
      <c r="L17" s="56" t="s">
        <v>21</v>
      </c>
      <c r="M17" s="57">
        <f>P12</f>
        <v>15</v>
      </c>
      <c r="N17" s="57">
        <f>IF(M16&gt;K16,1)+IF(M17&gt;K17,1)+IF(M18&gt;K18,1)</f>
        <v>2</v>
      </c>
      <c r="O17" s="162"/>
      <c r="P17" s="144"/>
      <c r="Q17" s="144"/>
      <c r="R17" s="144"/>
      <c r="S17" s="145"/>
      <c r="T17" s="10">
        <f>IF(U16&gt;W16,1)+IF(U17&gt;W17,1)+IF(U18&gt;W18,1)</f>
        <v>0</v>
      </c>
      <c r="U17" s="88">
        <v>10</v>
      </c>
      <c r="V17" s="11" t="s">
        <v>21</v>
      </c>
      <c r="W17" s="89">
        <v>15</v>
      </c>
      <c r="X17" s="13">
        <f>IF(W16&gt;U16,1)+IF(W17&gt;U17,1)+IF(W18&gt;U18,1)</f>
        <v>2</v>
      </c>
      <c r="Y17" s="151"/>
      <c r="Z17" s="151"/>
      <c r="AA17" s="149"/>
      <c r="AB17" s="251"/>
      <c r="AC17" s="239"/>
      <c r="AD17" s="127"/>
      <c r="AE17" s="5"/>
      <c r="AF17" s="5"/>
    </row>
    <row r="18" spans="1:32" s="6" customFormat="1" ht="15" customHeight="1">
      <c r="A18" s="23"/>
      <c r="B18" s="243"/>
      <c r="C18" s="244"/>
      <c r="D18" s="244"/>
      <c r="E18" s="55"/>
      <c r="F18" s="65">
        <f>R8</f>
        <v>0</v>
      </c>
      <c r="G18" s="56" t="s">
        <v>21</v>
      </c>
      <c r="H18" s="57">
        <f>P8</f>
        <v>0</v>
      </c>
      <c r="I18" s="57"/>
      <c r="J18" s="65"/>
      <c r="K18" s="65">
        <f>R13</f>
        <v>0</v>
      </c>
      <c r="L18" s="56" t="s">
        <v>21</v>
      </c>
      <c r="M18" s="57">
        <f>P13</f>
        <v>0</v>
      </c>
      <c r="N18" s="57"/>
      <c r="O18" s="162"/>
      <c r="P18" s="144"/>
      <c r="Q18" s="144"/>
      <c r="R18" s="144"/>
      <c r="S18" s="145"/>
      <c r="T18" s="10"/>
      <c r="U18" s="88"/>
      <c r="V18" s="11" t="s">
        <v>21</v>
      </c>
      <c r="W18" s="89"/>
      <c r="X18" s="13"/>
      <c r="Y18" s="151"/>
      <c r="Z18" s="151"/>
      <c r="AA18" s="149"/>
      <c r="AB18" s="251"/>
      <c r="AC18" s="239"/>
      <c r="AD18" s="127"/>
      <c r="AE18" s="5"/>
      <c r="AF18" s="5"/>
    </row>
    <row r="19" spans="1:32" s="6" customFormat="1" ht="15" customHeight="1">
      <c r="A19" s="23"/>
      <c r="B19" s="253"/>
      <c r="C19" s="254"/>
      <c r="D19" s="254"/>
      <c r="E19" s="58"/>
      <c r="F19" s="59"/>
      <c r="G19" s="59"/>
      <c r="H19" s="59"/>
      <c r="I19" s="60"/>
      <c r="J19" s="66"/>
      <c r="K19" s="59"/>
      <c r="L19" s="59"/>
      <c r="M19" s="59"/>
      <c r="N19" s="60"/>
      <c r="O19" s="255"/>
      <c r="P19" s="147"/>
      <c r="Q19" s="147"/>
      <c r="R19" s="147"/>
      <c r="S19" s="148"/>
      <c r="T19" s="14"/>
      <c r="U19" s="15"/>
      <c r="V19" s="15"/>
      <c r="W19" s="15"/>
      <c r="X19" s="17"/>
      <c r="Y19" s="152"/>
      <c r="Z19" s="152"/>
      <c r="AA19" s="150"/>
      <c r="AB19" s="256"/>
      <c r="AC19" s="257"/>
      <c r="AD19" s="128"/>
      <c r="AE19" s="5"/>
      <c r="AF19" s="5"/>
    </row>
    <row r="20" spans="1:32" s="6" customFormat="1" ht="21" customHeight="1">
      <c r="A20" s="23"/>
      <c r="B20" s="241" t="s">
        <v>63</v>
      </c>
      <c r="C20" s="242"/>
      <c r="D20" s="242"/>
      <c r="E20" s="52"/>
      <c r="F20" s="53"/>
      <c r="G20" s="53" t="str">
        <f>IF(E22=2,"○",IF(I22=2,"●",""))</f>
        <v>●</v>
      </c>
      <c r="H20" s="53"/>
      <c r="I20" s="54"/>
      <c r="J20" s="64"/>
      <c r="K20" s="53"/>
      <c r="L20" s="53" t="str">
        <f>IF(J22=2,"○",IF(N22=2,"●",""))</f>
        <v>●</v>
      </c>
      <c r="M20" s="53"/>
      <c r="N20" s="54"/>
      <c r="O20" s="64"/>
      <c r="P20" s="53"/>
      <c r="Q20" s="53" t="str">
        <f>IF(O22=2,"○",IF(S22=2,"●",""))</f>
        <v>○</v>
      </c>
      <c r="R20" s="53"/>
      <c r="S20" s="54"/>
      <c r="T20" s="159"/>
      <c r="U20" s="160"/>
      <c r="V20" s="160"/>
      <c r="W20" s="160"/>
      <c r="X20" s="247"/>
      <c r="Y20" s="166">
        <f>IF(E22=2,1,0)+IF(J22=2,1,0)+IF(O22=2,1,0)</f>
        <v>1</v>
      </c>
      <c r="Z20" s="166" t="s">
        <v>20</v>
      </c>
      <c r="AA20" s="153">
        <f>IF(I22=2,1,0)+IF(N22=2,1,0)+IF(S22=2,1,0)</f>
        <v>2</v>
      </c>
      <c r="AB20" s="250">
        <f>IF((I22+N22+S22)=0,"6/0",(E22+J22+O22)/(I22+N22+S22))</f>
        <v>0.75</v>
      </c>
      <c r="AC20" s="238">
        <f>(F21+F22+F23+K21+K22+K23+P21+P22+P23)/(H21+H22+H23+M21+M22+M23+R21+R22+R23)</f>
        <v>0.9270833333333334</v>
      </c>
      <c r="AD20" s="129">
        <v>3</v>
      </c>
      <c r="AE20" s="5"/>
      <c r="AF20" s="5"/>
    </row>
    <row r="21" spans="1:32" s="6" customFormat="1" ht="15" customHeight="1">
      <c r="A21" s="23"/>
      <c r="B21" s="243"/>
      <c r="C21" s="244"/>
      <c r="D21" s="244"/>
      <c r="E21" s="55"/>
      <c r="F21" s="65">
        <f>W6</f>
        <v>11</v>
      </c>
      <c r="G21" s="56" t="s">
        <v>21</v>
      </c>
      <c r="H21" s="57">
        <f>U6</f>
        <v>15</v>
      </c>
      <c r="I21" s="57"/>
      <c r="J21" s="65"/>
      <c r="K21" s="65">
        <f>W11</f>
        <v>12</v>
      </c>
      <c r="L21" s="56" t="s">
        <v>21</v>
      </c>
      <c r="M21" s="57">
        <f>U11</f>
        <v>15</v>
      </c>
      <c r="N21" s="57"/>
      <c r="O21" s="65"/>
      <c r="P21" s="65">
        <f>W16</f>
        <v>16</v>
      </c>
      <c r="Q21" s="56" t="s">
        <v>21</v>
      </c>
      <c r="R21" s="57">
        <f>U16</f>
        <v>14</v>
      </c>
      <c r="S21" s="57"/>
      <c r="T21" s="162"/>
      <c r="U21" s="144"/>
      <c r="V21" s="144"/>
      <c r="W21" s="144"/>
      <c r="X21" s="248"/>
      <c r="Y21" s="151"/>
      <c r="Z21" s="151"/>
      <c r="AA21" s="149"/>
      <c r="AB21" s="251"/>
      <c r="AC21" s="239"/>
      <c r="AD21" s="127"/>
      <c r="AE21" s="5"/>
      <c r="AF21" s="4"/>
    </row>
    <row r="22" spans="1:32" s="6" customFormat="1" ht="15" customHeight="1">
      <c r="A22" s="23"/>
      <c r="B22" s="243"/>
      <c r="C22" s="244"/>
      <c r="D22" s="244"/>
      <c r="E22" s="55">
        <f>IF(F21&gt;H21,1)+IF(F22&gt;H22,1)+IF(F23&gt;H23,1)</f>
        <v>1</v>
      </c>
      <c r="F22" s="65">
        <f>W7</f>
        <v>15</v>
      </c>
      <c r="G22" s="56" t="s">
        <v>21</v>
      </c>
      <c r="H22" s="57">
        <f>U7</f>
        <v>12</v>
      </c>
      <c r="I22" s="57">
        <f>IF(H21&gt;F21,1)+IF(H22&gt;F22,1)+IF(H23&gt;F23,1)</f>
        <v>2</v>
      </c>
      <c r="J22" s="65">
        <f>IF(K21&gt;M21,1)+IF(K22&gt;M22,1)+IF(K23&gt;M23,1)</f>
        <v>0</v>
      </c>
      <c r="K22" s="65">
        <f>W12</f>
        <v>9</v>
      </c>
      <c r="L22" s="56" t="s">
        <v>21</v>
      </c>
      <c r="M22" s="57">
        <f>U12</f>
        <v>15</v>
      </c>
      <c r="N22" s="57">
        <f>IF(M21&gt;K21,1)+IF(M22&gt;K22,1)+IF(M23&gt;K23,1)</f>
        <v>2</v>
      </c>
      <c r="O22" s="65">
        <f>IF(P21&gt;R21,1)+IF(P22&gt;R22,1)+IF(P23&gt;R23,1)</f>
        <v>2</v>
      </c>
      <c r="P22" s="65">
        <f>W17</f>
        <v>15</v>
      </c>
      <c r="Q22" s="56" t="s">
        <v>21</v>
      </c>
      <c r="R22" s="57">
        <f>U17</f>
        <v>10</v>
      </c>
      <c r="S22" s="57">
        <f>IF(R21&gt;P21,1)+IF(R22&gt;P22,1)+IF(R23&gt;P23,1)</f>
        <v>0</v>
      </c>
      <c r="T22" s="162"/>
      <c r="U22" s="144"/>
      <c r="V22" s="144"/>
      <c r="W22" s="144"/>
      <c r="X22" s="248"/>
      <c r="Y22" s="151"/>
      <c r="Z22" s="151"/>
      <c r="AA22" s="149"/>
      <c r="AB22" s="251"/>
      <c r="AC22" s="239"/>
      <c r="AD22" s="127"/>
      <c r="AE22" s="5"/>
      <c r="AF22" s="4"/>
    </row>
    <row r="23" spans="1:32" s="6" customFormat="1" ht="15" customHeight="1">
      <c r="A23" s="23"/>
      <c r="B23" s="243"/>
      <c r="C23" s="244"/>
      <c r="D23" s="244"/>
      <c r="E23" s="55"/>
      <c r="F23" s="65">
        <f>W8</f>
        <v>11</v>
      </c>
      <c r="G23" s="56" t="s">
        <v>21</v>
      </c>
      <c r="H23" s="57">
        <f>U8</f>
        <v>15</v>
      </c>
      <c r="I23" s="57"/>
      <c r="J23" s="65"/>
      <c r="K23" s="65">
        <f>W13</f>
        <v>0</v>
      </c>
      <c r="L23" s="56" t="s">
        <v>21</v>
      </c>
      <c r="M23" s="57">
        <f>U13</f>
        <v>0</v>
      </c>
      <c r="N23" s="57"/>
      <c r="O23" s="65"/>
      <c r="P23" s="65">
        <f>W18</f>
        <v>0</v>
      </c>
      <c r="Q23" s="56" t="s">
        <v>21</v>
      </c>
      <c r="R23" s="57">
        <f>U18</f>
        <v>0</v>
      </c>
      <c r="S23" s="57"/>
      <c r="T23" s="162"/>
      <c r="U23" s="144"/>
      <c r="V23" s="144"/>
      <c r="W23" s="144"/>
      <c r="X23" s="248"/>
      <c r="Y23" s="151"/>
      <c r="Z23" s="151"/>
      <c r="AA23" s="149"/>
      <c r="AB23" s="251"/>
      <c r="AC23" s="239"/>
      <c r="AD23" s="127"/>
      <c r="AE23" s="5"/>
      <c r="AF23" s="4"/>
    </row>
    <row r="24" spans="1:32" s="6" customFormat="1" ht="15" customHeight="1" thickBot="1">
      <c r="A24" s="23"/>
      <c r="B24" s="245"/>
      <c r="C24" s="246"/>
      <c r="D24" s="246"/>
      <c r="E24" s="61"/>
      <c r="F24" s="62"/>
      <c r="G24" s="62"/>
      <c r="H24" s="62"/>
      <c r="I24" s="63"/>
      <c r="J24" s="67"/>
      <c r="K24" s="62"/>
      <c r="L24" s="62"/>
      <c r="M24" s="62"/>
      <c r="N24" s="63"/>
      <c r="O24" s="67"/>
      <c r="P24" s="62"/>
      <c r="Q24" s="62"/>
      <c r="R24" s="62"/>
      <c r="S24" s="63"/>
      <c r="T24" s="163"/>
      <c r="U24" s="164"/>
      <c r="V24" s="164"/>
      <c r="W24" s="164"/>
      <c r="X24" s="249"/>
      <c r="Y24" s="167"/>
      <c r="Z24" s="167"/>
      <c r="AA24" s="154"/>
      <c r="AB24" s="252"/>
      <c r="AC24" s="240"/>
      <c r="AD24" s="130"/>
      <c r="AE24" s="5"/>
      <c r="AF24" s="5"/>
    </row>
    <row r="25" spans="1:28" ht="24.7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2" ht="24.75" customHeight="1" thickBot="1">
      <c r="A26" s="68"/>
      <c r="B26" s="84" t="s">
        <v>59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24"/>
      <c r="AD26" s="2"/>
      <c r="AE26" s="2"/>
      <c r="AF26" s="2"/>
    </row>
    <row r="27" spans="1:32" s="6" customFormat="1" ht="24.75" customHeight="1" thickBot="1">
      <c r="A27" s="23"/>
      <c r="B27" s="263" t="s">
        <v>0</v>
      </c>
      <c r="C27" s="261"/>
      <c r="D27" s="261"/>
      <c r="E27" s="264" t="str">
        <f>B28</f>
        <v>チャラA</v>
      </c>
      <c r="F27" s="259"/>
      <c r="G27" s="259"/>
      <c r="H27" s="259"/>
      <c r="I27" s="265"/>
      <c r="J27" s="258" t="str">
        <f>B33</f>
        <v>トロピカルOG</v>
      </c>
      <c r="K27" s="259"/>
      <c r="L27" s="259"/>
      <c r="M27" s="259"/>
      <c r="N27" s="265"/>
      <c r="O27" s="258" t="str">
        <f>B38</f>
        <v>マミーズ</v>
      </c>
      <c r="P27" s="259"/>
      <c r="Q27" s="259"/>
      <c r="R27" s="259"/>
      <c r="S27" s="265"/>
      <c r="T27" s="258" t="str">
        <f>B43</f>
        <v>ル・コックS</v>
      </c>
      <c r="U27" s="259"/>
      <c r="V27" s="259"/>
      <c r="W27" s="259"/>
      <c r="X27" s="260"/>
      <c r="Y27" s="261" t="s">
        <v>1</v>
      </c>
      <c r="Z27" s="261"/>
      <c r="AA27" s="262"/>
      <c r="AB27" s="7" t="s">
        <v>2</v>
      </c>
      <c r="AC27" s="8" t="s">
        <v>3</v>
      </c>
      <c r="AD27" s="9" t="s">
        <v>4</v>
      </c>
      <c r="AE27" s="5"/>
      <c r="AF27" s="5"/>
    </row>
    <row r="28" spans="1:32" s="6" customFormat="1" ht="21" customHeight="1">
      <c r="A28" s="23"/>
      <c r="B28" s="243" t="s">
        <v>64</v>
      </c>
      <c r="C28" s="244"/>
      <c r="D28" s="244"/>
      <c r="E28" s="143"/>
      <c r="F28" s="144"/>
      <c r="G28" s="144"/>
      <c r="H28" s="144"/>
      <c r="I28" s="145"/>
      <c r="J28" s="10"/>
      <c r="K28" s="11"/>
      <c r="L28" s="11" t="str">
        <f>IF(J30=2,"○",IF(N30=2,"●",""))</f>
        <v>○</v>
      </c>
      <c r="M28" s="11"/>
      <c r="N28" s="12"/>
      <c r="O28" s="10"/>
      <c r="P28" s="11"/>
      <c r="Q28" s="11" t="str">
        <f>IF(O30=2,"○",IF(S30=2,"●",""))</f>
        <v>○</v>
      </c>
      <c r="R28" s="11"/>
      <c r="S28" s="12"/>
      <c r="T28" s="10"/>
      <c r="U28" s="11"/>
      <c r="V28" s="11" t="str">
        <f>IF(T30=2,"○",IF(X30=2,"●",""))</f>
        <v>○</v>
      </c>
      <c r="W28" s="11"/>
      <c r="X28" s="13"/>
      <c r="Y28" s="151">
        <f>IF(J30=2,1,0)+IF(T30=2,1,0)+IF(O30=2,1,0)</f>
        <v>3</v>
      </c>
      <c r="Z28" s="151" t="s">
        <v>22</v>
      </c>
      <c r="AA28" s="149">
        <f>IF(N30=2,1,0)+IF(S30=2,1,0)+IF(X30=2,1,0)</f>
        <v>0</v>
      </c>
      <c r="AB28" s="251">
        <f>IF((N30+S30+X30)=0,"6/0",(J30+O30+T30)/(N30+S30+X30))</f>
        <v>6</v>
      </c>
      <c r="AC28" s="239">
        <f>(K29+K30+K31+P29+P30+P31+U29+U30+U31)/(M29+M30+M31+R29+R30+R31+W29+W30+W31)</f>
        <v>1.2619047619047619</v>
      </c>
      <c r="AD28" s="127">
        <v>1</v>
      </c>
      <c r="AE28" s="5"/>
      <c r="AF28" s="5"/>
    </row>
    <row r="29" spans="1:32" s="6" customFormat="1" ht="15" customHeight="1">
      <c r="A29" s="23"/>
      <c r="B29" s="243"/>
      <c r="C29" s="244"/>
      <c r="D29" s="244"/>
      <c r="E29" s="143"/>
      <c r="F29" s="144"/>
      <c r="G29" s="144"/>
      <c r="H29" s="144"/>
      <c r="I29" s="145"/>
      <c r="J29" s="10"/>
      <c r="K29" s="88">
        <v>15</v>
      </c>
      <c r="L29" s="11" t="s">
        <v>23</v>
      </c>
      <c r="M29" s="89">
        <v>9</v>
      </c>
      <c r="N29" s="12"/>
      <c r="O29" s="10"/>
      <c r="P29" s="88">
        <v>15</v>
      </c>
      <c r="Q29" s="11" t="s">
        <v>23</v>
      </c>
      <c r="R29" s="89">
        <v>9</v>
      </c>
      <c r="S29" s="12"/>
      <c r="T29" s="10"/>
      <c r="U29" s="88">
        <v>15</v>
      </c>
      <c r="V29" s="11" t="s">
        <v>23</v>
      </c>
      <c r="W29" s="89">
        <v>12</v>
      </c>
      <c r="X29" s="13"/>
      <c r="Y29" s="151"/>
      <c r="Z29" s="151"/>
      <c r="AA29" s="149"/>
      <c r="AB29" s="251"/>
      <c r="AC29" s="239"/>
      <c r="AD29" s="127"/>
      <c r="AE29" s="5"/>
      <c r="AF29" s="5"/>
    </row>
    <row r="30" spans="1:32" s="6" customFormat="1" ht="15" customHeight="1">
      <c r="A30" s="23"/>
      <c r="B30" s="243"/>
      <c r="C30" s="244"/>
      <c r="D30" s="244"/>
      <c r="E30" s="143"/>
      <c r="F30" s="144"/>
      <c r="G30" s="144"/>
      <c r="H30" s="144"/>
      <c r="I30" s="145"/>
      <c r="J30" s="10">
        <f>IF(K29&gt;M29,1)+IF(K30&gt;M30,1)+IF(K31&gt;M31,1)</f>
        <v>2</v>
      </c>
      <c r="K30" s="88">
        <v>15</v>
      </c>
      <c r="L30" s="11" t="s">
        <v>23</v>
      </c>
      <c r="M30" s="89">
        <v>11</v>
      </c>
      <c r="N30" s="12">
        <f>IF(M29&gt;K29,1)+IF(M30&gt;K30,1)+IF(M31&gt;K31,1)</f>
        <v>0</v>
      </c>
      <c r="O30" s="10">
        <f>IF(P29&gt;R29,1)+IF(P30&gt;R30,1)+IF(P31&gt;R31,1)</f>
        <v>2</v>
      </c>
      <c r="P30" s="88">
        <v>15</v>
      </c>
      <c r="Q30" s="11" t="s">
        <v>23</v>
      </c>
      <c r="R30" s="89">
        <v>12</v>
      </c>
      <c r="S30" s="12">
        <f>IF(R29&gt;P29,1)+IF(R30&gt;P30,1)+IF(R31&gt;P31,1)</f>
        <v>0</v>
      </c>
      <c r="T30" s="10">
        <f>IF(U29&gt;W29,1)+IF(U30&gt;W30,1)+IF(U31&gt;W31,1)</f>
        <v>2</v>
      </c>
      <c r="U30" s="88">
        <v>14</v>
      </c>
      <c r="V30" s="11" t="s">
        <v>23</v>
      </c>
      <c r="W30" s="89">
        <v>16</v>
      </c>
      <c r="X30" s="13">
        <f>IF(W29&gt;U29,1)+IF(W30&gt;U30,1)+IF(W31&gt;U31,1)</f>
        <v>1</v>
      </c>
      <c r="Y30" s="151"/>
      <c r="Z30" s="151"/>
      <c r="AA30" s="149"/>
      <c r="AB30" s="251"/>
      <c r="AC30" s="239"/>
      <c r="AD30" s="127"/>
      <c r="AE30" s="5"/>
      <c r="AF30" s="5"/>
    </row>
    <row r="31" spans="1:32" s="6" customFormat="1" ht="15" customHeight="1">
      <c r="A31" s="23"/>
      <c r="B31" s="243"/>
      <c r="C31" s="244"/>
      <c r="D31" s="244"/>
      <c r="E31" s="143"/>
      <c r="F31" s="144"/>
      <c r="G31" s="144"/>
      <c r="H31" s="144"/>
      <c r="I31" s="145"/>
      <c r="J31" s="10"/>
      <c r="K31" s="88"/>
      <c r="L31" s="11" t="s">
        <v>23</v>
      </c>
      <c r="M31" s="89"/>
      <c r="N31" s="12"/>
      <c r="O31" s="10"/>
      <c r="P31" s="88"/>
      <c r="Q31" s="11" t="s">
        <v>23</v>
      </c>
      <c r="R31" s="89"/>
      <c r="S31" s="12"/>
      <c r="T31" s="10"/>
      <c r="U31" s="88">
        <v>17</v>
      </c>
      <c r="V31" s="11" t="s">
        <v>23</v>
      </c>
      <c r="W31" s="89">
        <v>15</v>
      </c>
      <c r="X31" s="13"/>
      <c r="Y31" s="151"/>
      <c r="Z31" s="151"/>
      <c r="AA31" s="149"/>
      <c r="AB31" s="251"/>
      <c r="AC31" s="239"/>
      <c r="AD31" s="127"/>
      <c r="AE31" s="5"/>
      <c r="AF31" s="5"/>
    </row>
    <row r="32" spans="1:32" s="6" customFormat="1" ht="15" customHeight="1">
      <c r="A32" s="23"/>
      <c r="B32" s="253"/>
      <c r="C32" s="254"/>
      <c r="D32" s="254"/>
      <c r="E32" s="146"/>
      <c r="F32" s="147"/>
      <c r="G32" s="147"/>
      <c r="H32" s="147"/>
      <c r="I32" s="148"/>
      <c r="J32" s="14"/>
      <c r="K32" s="15"/>
      <c r="L32" s="15"/>
      <c r="M32" s="15"/>
      <c r="N32" s="16"/>
      <c r="O32" s="14"/>
      <c r="P32" s="15"/>
      <c r="Q32" s="15"/>
      <c r="R32" s="15"/>
      <c r="S32" s="16"/>
      <c r="T32" s="14"/>
      <c r="U32" s="15"/>
      <c r="V32" s="15"/>
      <c r="W32" s="15"/>
      <c r="X32" s="17"/>
      <c r="Y32" s="152"/>
      <c r="Z32" s="152"/>
      <c r="AA32" s="150"/>
      <c r="AB32" s="256"/>
      <c r="AC32" s="257"/>
      <c r="AD32" s="128"/>
      <c r="AE32" s="5"/>
      <c r="AF32" s="5"/>
    </row>
    <row r="33" spans="1:32" s="6" customFormat="1" ht="21" customHeight="1">
      <c r="A33" s="23"/>
      <c r="B33" s="241" t="s">
        <v>65</v>
      </c>
      <c r="C33" s="242"/>
      <c r="D33" s="242"/>
      <c r="E33" s="52"/>
      <c r="F33" s="53"/>
      <c r="G33" s="53" t="str">
        <f>IF(E35=2,"○",IF(I35=2,"●",""))</f>
        <v>●</v>
      </c>
      <c r="H33" s="53"/>
      <c r="I33" s="54"/>
      <c r="J33" s="159"/>
      <c r="K33" s="160"/>
      <c r="L33" s="160"/>
      <c r="M33" s="160"/>
      <c r="N33" s="161"/>
      <c r="O33" s="20"/>
      <c r="P33" s="18"/>
      <c r="Q33" s="18" t="str">
        <f>IF(O35=2,"○",IF(S35=2,"●",""))</f>
        <v>○</v>
      </c>
      <c r="R33" s="18"/>
      <c r="S33" s="19"/>
      <c r="T33" s="20"/>
      <c r="U33" s="18"/>
      <c r="V33" s="18" t="str">
        <f>IF(T35=2,"○",IF(X35=2,"●",""))</f>
        <v>●</v>
      </c>
      <c r="W33" s="18"/>
      <c r="X33" s="21"/>
      <c r="Y33" s="166">
        <f>IF(E35=2,1,0)+IF(O35=2,1,0)+IF(T35=2,1,0)</f>
        <v>1</v>
      </c>
      <c r="Z33" s="166" t="s">
        <v>22</v>
      </c>
      <c r="AA33" s="153">
        <f>IF(I35=2,1,0)+IF(S35=2,1,0)+IF(X35=2,1,0)</f>
        <v>2</v>
      </c>
      <c r="AB33" s="250">
        <f>IF((I35+S35+X35)=0,"6/0",(E35+O35+T35)/(I35+S35+X35))</f>
        <v>0.5</v>
      </c>
      <c r="AC33" s="238">
        <f>(F34+F35+F36+P34+P35+P36+U35+U36+U34)/(H34+H35+H36+R34+R35+R36+W34+W35+W36)</f>
        <v>0.8658536585365854</v>
      </c>
      <c r="AD33" s="129">
        <v>3</v>
      </c>
      <c r="AE33" s="5"/>
      <c r="AF33" s="5"/>
    </row>
    <row r="34" spans="1:32" s="6" customFormat="1" ht="15" customHeight="1">
      <c r="A34" s="23"/>
      <c r="B34" s="243"/>
      <c r="C34" s="244"/>
      <c r="D34" s="244"/>
      <c r="E34" s="55"/>
      <c r="F34" s="65">
        <f>M29</f>
        <v>9</v>
      </c>
      <c r="G34" s="56" t="s">
        <v>23</v>
      </c>
      <c r="H34" s="57">
        <f>K29</f>
        <v>15</v>
      </c>
      <c r="I34" s="57"/>
      <c r="J34" s="162"/>
      <c r="K34" s="144"/>
      <c r="L34" s="144"/>
      <c r="M34" s="144"/>
      <c r="N34" s="145"/>
      <c r="O34" s="10"/>
      <c r="P34" s="88">
        <v>15</v>
      </c>
      <c r="Q34" s="11" t="s">
        <v>23</v>
      </c>
      <c r="R34" s="89">
        <v>12</v>
      </c>
      <c r="S34" s="12"/>
      <c r="T34" s="10"/>
      <c r="U34" s="88">
        <v>13</v>
      </c>
      <c r="V34" s="11" t="s">
        <v>23</v>
      </c>
      <c r="W34" s="89">
        <v>15</v>
      </c>
      <c r="X34" s="13"/>
      <c r="Y34" s="151"/>
      <c r="Z34" s="151"/>
      <c r="AA34" s="149"/>
      <c r="AB34" s="251"/>
      <c r="AC34" s="239"/>
      <c r="AD34" s="127"/>
      <c r="AE34" s="5"/>
      <c r="AF34" s="5"/>
    </row>
    <row r="35" spans="1:32" s="6" customFormat="1" ht="15" customHeight="1">
      <c r="A35" s="23"/>
      <c r="B35" s="243"/>
      <c r="C35" s="244"/>
      <c r="D35" s="244"/>
      <c r="E35" s="55">
        <f>IF(F34&gt;H34,1)+IF(F35&gt;H35,1)+IF(F36&gt;H36,1)</f>
        <v>0</v>
      </c>
      <c r="F35" s="65">
        <f>M30</f>
        <v>11</v>
      </c>
      <c r="G35" s="56" t="s">
        <v>23</v>
      </c>
      <c r="H35" s="57">
        <f>K30</f>
        <v>15</v>
      </c>
      <c r="I35" s="57">
        <f>IF(H34&gt;F34,1)+IF(H35&gt;F35,1)+IF(H36&gt;F36,1)</f>
        <v>2</v>
      </c>
      <c r="J35" s="162"/>
      <c r="K35" s="144"/>
      <c r="L35" s="144"/>
      <c r="M35" s="144"/>
      <c r="N35" s="145"/>
      <c r="O35" s="10">
        <f>IF(P34&gt;R34,1)+IF(P35&gt;R35,1)+IF(P36&gt;R36,1)</f>
        <v>2</v>
      </c>
      <c r="P35" s="88">
        <v>15</v>
      </c>
      <c r="Q35" s="11" t="s">
        <v>23</v>
      </c>
      <c r="R35" s="89">
        <v>10</v>
      </c>
      <c r="S35" s="12">
        <f>IF(R34&gt;P34,1)+IF(R35&gt;P35,1)+IF(R36&gt;P36,1)</f>
        <v>0</v>
      </c>
      <c r="T35" s="10">
        <f>IF(U34&gt;W34,1)+IF(U35&gt;W35,1)+IF(U36&gt;W36,1)</f>
        <v>0</v>
      </c>
      <c r="U35" s="88">
        <v>8</v>
      </c>
      <c r="V35" s="11" t="s">
        <v>23</v>
      </c>
      <c r="W35" s="89">
        <v>15</v>
      </c>
      <c r="X35" s="13">
        <f>IF(W34&gt;U34,1)+IF(W35&gt;U35,1)+IF(W36&gt;U36,1)</f>
        <v>2</v>
      </c>
      <c r="Y35" s="151"/>
      <c r="Z35" s="151"/>
      <c r="AA35" s="149"/>
      <c r="AB35" s="251"/>
      <c r="AC35" s="239"/>
      <c r="AD35" s="127"/>
      <c r="AE35" s="5"/>
      <c r="AF35" s="5"/>
    </row>
    <row r="36" spans="1:32" s="6" customFormat="1" ht="15" customHeight="1">
      <c r="A36" s="23"/>
      <c r="B36" s="243"/>
      <c r="C36" s="244"/>
      <c r="D36" s="244"/>
      <c r="E36" s="55"/>
      <c r="F36" s="65">
        <f>M31</f>
        <v>0</v>
      </c>
      <c r="G36" s="56" t="s">
        <v>23</v>
      </c>
      <c r="H36" s="57">
        <f>K31</f>
        <v>0</v>
      </c>
      <c r="I36" s="57"/>
      <c r="J36" s="162"/>
      <c r="K36" s="144"/>
      <c r="L36" s="144"/>
      <c r="M36" s="144"/>
      <c r="N36" s="145"/>
      <c r="O36" s="10"/>
      <c r="P36" s="88"/>
      <c r="Q36" s="11" t="s">
        <v>23</v>
      </c>
      <c r="R36" s="89"/>
      <c r="S36" s="12"/>
      <c r="T36" s="10"/>
      <c r="U36" s="88"/>
      <c r="V36" s="11" t="s">
        <v>23</v>
      </c>
      <c r="W36" s="89"/>
      <c r="X36" s="13"/>
      <c r="Y36" s="151"/>
      <c r="Z36" s="151"/>
      <c r="AA36" s="149"/>
      <c r="AB36" s="251"/>
      <c r="AC36" s="239"/>
      <c r="AD36" s="127"/>
      <c r="AE36" s="5"/>
      <c r="AF36" s="5"/>
    </row>
    <row r="37" spans="1:32" s="6" customFormat="1" ht="15" customHeight="1">
      <c r="A37" s="23"/>
      <c r="B37" s="253"/>
      <c r="C37" s="254"/>
      <c r="D37" s="254"/>
      <c r="E37" s="58"/>
      <c r="F37" s="59"/>
      <c r="G37" s="59"/>
      <c r="H37" s="59"/>
      <c r="I37" s="60"/>
      <c r="J37" s="255"/>
      <c r="K37" s="147"/>
      <c r="L37" s="147"/>
      <c r="M37" s="147"/>
      <c r="N37" s="148"/>
      <c r="O37" s="14"/>
      <c r="P37" s="15"/>
      <c r="Q37" s="15"/>
      <c r="R37" s="15"/>
      <c r="S37" s="16"/>
      <c r="T37" s="14"/>
      <c r="U37" s="15"/>
      <c r="V37" s="15"/>
      <c r="W37" s="15"/>
      <c r="X37" s="17"/>
      <c r="Y37" s="152"/>
      <c r="Z37" s="152"/>
      <c r="AA37" s="150"/>
      <c r="AB37" s="256"/>
      <c r="AC37" s="257"/>
      <c r="AD37" s="128"/>
      <c r="AE37" s="5"/>
      <c r="AF37" s="5"/>
    </row>
    <row r="38" spans="1:32" s="6" customFormat="1" ht="21" customHeight="1">
      <c r="A38" s="23"/>
      <c r="B38" s="241" t="s">
        <v>66</v>
      </c>
      <c r="C38" s="242"/>
      <c r="D38" s="242"/>
      <c r="E38" s="52"/>
      <c r="F38" s="53"/>
      <c r="G38" s="53" t="str">
        <f>IF(E40=2,"○",IF(I40=2,"●",""))</f>
        <v>●</v>
      </c>
      <c r="H38" s="53"/>
      <c r="I38" s="54"/>
      <c r="J38" s="64"/>
      <c r="K38" s="53"/>
      <c r="L38" s="53" t="str">
        <f>IF(J40=2,"○",IF(N40=2,"●",""))</f>
        <v>●</v>
      </c>
      <c r="M38" s="53"/>
      <c r="N38" s="54"/>
      <c r="O38" s="159"/>
      <c r="P38" s="160"/>
      <c r="Q38" s="160"/>
      <c r="R38" s="160"/>
      <c r="S38" s="161"/>
      <c r="T38" s="20"/>
      <c r="U38" s="18"/>
      <c r="V38" s="18" t="str">
        <f>IF(T40=2,"○",IF(X40=2,"●",""))</f>
        <v>●</v>
      </c>
      <c r="W38" s="18"/>
      <c r="X38" s="21"/>
      <c r="Y38" s="166">
        <f>IF(J40=2,1,0)+IF(T40=2,1,0)+IF(E40=2,1,0)</f>
        <v>0</v>
      </c>
      <c r="Z38" s="166" t="s">
        <v>22</v>
      </c>
      <c r="AA38" s="153">
        <f>IF(N40=2,1,0)+IF(X40=2,1,0)+IF(I40=2,1,0)</f>
        <v>3</v>
      </c>
      <c r="AB38" s="250">
        <f>IF((I40+N40+X40)=0,"6/0",(E40+J40+T40)/(I40+N40+X40))</f>
        <v>0.16666666666666666</v>
      </c>
      <c r="AC38" s="238">
        <f>(F39+F40+F41+K39+K40+K41+U39+U40+U41)/(H39+H40+H41+M39+M40+M41+W39+W40+W41)</f>
        <v>0.8484848484848485</v>
      </c>
      <c r="AD38" s="129">
        <v>4</v>
      </c>
      <c r="AE38" s="5"/>
      <c r="AF38" s="5"/>
    </row>
    <row r="39" spans="1:32" s="6" customFormat="1" ht="15" customHeight="1">
      <c r="A39" s="23"/>
      <c r="B39" s="243"/>
      <c r="C39" s="244"/>
      <c r="D39" s="244"/>
      <c r="E39" s="55"/>
      <c r="F39" s="65">
        <f>R29</f>
        <v>9</v>
      </c>
      <c r="G39" s="56" t="s">
        <v>23</v>
      </c>
      <c r="H39" s="57">
        <f>P29</f>
        <v>15</v>
      </c>
      <c r="I39" s="57"/>
      <c r="J39" s="65"/>
      <c r="K39" s="65">
        <f>R34</f>
        <v>12</v>
      </c>
      <c r="L39" s="56" t="s">
        <v>23</v>
      </c>
      <c r="M39" s="57">
        <f>P34</f>
        <v>15</v>
      </c>
      <c r="N39" s="57"/>
      <c r="O39" s="162"/>
      <c r="P39" s="144"/>
      <c r="Q39" s="144"/>
      <c r="R39" s="144"/>
      <c r="S39" s="145"/>
      <c r="T39" s="10"/>
      <c r="U39" s="88">
        <v>15</v>
      </c>
      <c r="V39" s="11" t="s">
        <v>23</v>
      </c>
      <c r="W39" s="89">
        <v>7</v>
      </c>
      <c r="X39" s="13"/>
      <c r="Y39" s="151"/>
      <c r="Z39" s="151"/>
      <c r="AA39" s="149"/>
      <c r="AB39" s="251"/>
      <c r="AC39" s="239"/>
      <c r="AD39" s="127"/>
      <c r="AE39" s="5"/>
      <c r="AF39" s="5"/>
    </row>
    <row r="40" spans="1:32" s="6" customFormat="1" ht="15" customHeight="1">
      <c r="A40" s="23"/>
      <c r="B40" s="243"/>
      <c r="C40" s="244"/>
      <c r="D40" s="244"/>
      <c r="E40" s="55">
        <f>IF(F39&gt;H39,1)+IF(F40&gt;H40,1)+IF(F41&gt;H41,1)</f>
        <v>0</v>
      </c>
      <c r="F40" s="65">
        <f>R30</f>
        <v>12</v>
      </c>
      <c r="G40" s="56" t="s">
        <v>23</v>
      </c>
      <c r="H40" s="57">
        <f>P30</f>
        <v>15</v>
      </c>
      <c r="I40" s="57">
        <f>IF(H39&gt;F39,1)+IF(H40&gt;F40,1)+IF(H41&gt;F41,1)</f>
        <v>2</v>
      </c>
      <c r="J40" s="65">
        <f>IF(K39&gt;M39,1)+IF(K40&gt;M40,1)+IF(K41&gt;M41,1)</f>
        <v>0</v>
      </c>
      <c r="K40" s="65">
        <f>R35</f>
        <v>10</v>
      </c>
      <c r="L40" s="56" t="s">
        <v>23</v>
      </c>
      <c r="M40" s="57">
        <f>P35</f>
        <v>15</v>
      </c>
      <c r="N40" s="57">
        <f>IF(M39&gt;K39,1)+IF(M40&gt;K40,1)+IF(M41&gt;K41,1)</f>
        <v>2</v>
      </c>
      <c r="O40" s="162"/>
      <c r="P40" s="144"/>
      <c r="Q40" s="144"/>
      <c r="R40" s="144"/>
      <c r="S40" s="145"/>
      <c r="T40" s="10">
        <f>IF(U39&gt;W39,1)+IF(U40&gt;W40,1)+IF(U41&gt;W41,1)</f>
        <v>1</v>
      </c>
      <c r="U40" s="88">
        <v>16</v>
      </c>
      <c r="V40" s="11" t="s">
        <v>23</v>
      </c>
      <c r="W40" s="89">
        <v>17</v>
      </c>
      <c r="X40" s="13">
        <f>IF(W39&gt;U39,1)+IF(W40&gt;U40,1)+IF(W41&gt;U41,1)</f>
        <v>2</v>
      </c>
      <c r="Y40" s="151"/>
      <c r="Z40" s="151"/>
      <c r="AA40" s="149"/>
      <c r="AB40" s="251"/>
      <c r="AC40" s="239"/>
      <c r="AD40" s="127"/>
      <c r="AE40" s="5"/>
      <c r="AF40" s="5"/>
    </row>
    <row r="41" spans="1:32" s="6" customFormat="1" ht="15" customHeight="1">
      <c r="A41" s="23"/>
      <c r="B41" s="243"/>
      <c r="C41" s="244"/>
      <c r="D41" s="244"/>
      <c r="E41" s="55"/>
      <c r="F41" s="65">
        <f>R31</f>
        <v>0</v>
      </c>
      <c r="G41" s="56" t="s">
        <v>23</v>
      </c>
      <c r="H41" s="57">
        <f>P31</f>
        <v>0</v>
      </c>
      <c r="I41" s="57"/>
      <c r="J41" s="65"/>
      <c r="K41" s="65">
        <f>R36</f>
        <v>0</v>
      </c>
      <c r="L41" s="56" t="s">
        <v>23</v>
      </c>
      <c r="M41" s="57">
        <f>P36</f>
        <v>0</v>
      </c>
      <c r="N41" s="57"/>
      <c r="O41" s="162"/>
      <c r="P41" s="144"/>
      <c r="Q41" s="144"/>
      <c r="R41" s="144"/>
      <c r="S41" s="145"/>
      <c r="T41" s="10"/>
      <c r="U41" s="88">
        <v>10</v>
      </c>
      <c r="V41" s="11" t="s">
        <v>23</v>
      </c>
      <c r="W41" s="89">
        <v>15</v>
      </c>
      <c r="X41" s="13"/>
      <c r="Y41" s="151"/>
      <c r="Z41" s="151"/>
      <c r="AA41" s="149"/>
      <c r="AB41" s="251"/>
      <c r="AC41" s="239"/>
      <c r="AD41" s="127"/>
      <c r="AE41" s="5"/>
      <c r="AF41" s="5"/>
    </row>
    <row r="42" spans="1:32" s="6" customFormat="1" ht="15" customHeight="1">
      <c r="A42" s="23"/>
      <c r="B42" s="253"/>
      <c r="C42" s="254"/>
      <c r="D42" s="254"/>
      <c r="E42" s="58"/>
      <c r="F42" s="59"/>
      <c r="G42" s="59"/>
      <c r="H42" s="59"/>
      <c r="I42" s="60"/>
      <c r="J42" s="66"/>
      <c r="K42" s="59"/>
      <c r="L42" s="59"/>
      <c r="M42" s="59"/>
      <c r="N42" s="60"/>
      <c r="O42" s="255"/>
      <c r="P42" s="147"/>
      <c r="Q42" s="147"/>
      <c r="R42" s="147"/>
      <c r="S42" s="148"/>
      <c r="T42" s="14"/>
      <c r="U42" s="15"/>
      <c r="V42" s="15"/>
      <c r="W42" s="15"/>
      <c r="X42" s="17"/>
      <c r="Y42" s="152"/>
      <c r="Z42" s="152"/>
      <c r="AA42" s="150"/>
      <c r="AB42" s="256"/>
      <c r="AC42" s="257"/>
      <c r="AD42" s="128"/>
      <c r="AE42" s="5"/>
      <c r="AF42" s="5"/>
    </row>
    <row r="43" spans="1:32" s="6" customFormat="1" ht="21" customHeight="1">
      <c r="A43" s="23"/>
      <c r="B43" s="241" t="s">
        <v>67</v>
      </c>
      <c r="C43" s="242"/>
      <c r="D43" s="242"/>
      <c r="E43" s="52"/>
      <c r="F43" s="53"/>
      <c r="G43" s="53" t="str">
        <f>IF(E45=2,"○",IF(I45=2,"●",""))</f>
        <v>●</v>
      </c>
      <c r="H43" s="53"/>
      <c r="I43" s="54"/>
      <c r="J43" s="64"/>
      <c r="K43" s="53"/>
      <c r="L43" s="53" t="str">
        <f>IF(J45=2,"○",IF(N45=2,"●",""))</f>
        <v>○</v>
      </c>
      <c r="M43" s="53"/>
      <c r="N43" s="54"/>
      <c r="O43" s="64"/>
      <c r="P43" s="53"/>
      <c r="Q43" s="53" t="str">
        <f>IF(O45=2,"○",IF(S45=2,"●",""))</f>
        <v>○</v>
      </c>
      <c r="R43" s="53"/>
      <c r="S43" s="54"/>
      <c r="T43" s="159"/>
      <c r="U43" s="160"/>
      <c r="V43" s="160"/>
      <c r="W43" s="160"/>
      <c r="X43" s="247"/>
      <c r="Y43" s="166">
        <f>IF(E45=2,1,0)+IF(J45=2,1,0)+IF(O45=2,1,0)</f>
        <v>2</v>
      </c>
      <c r="Z43" s="166" t="s">
        <v>18</v>
      </c>
      <c r="AA43" s="153">
        <f>IF(I45=2,1,0)+IF(N45=2,1,0)+IF(S45=2,1,0)</f>
        <v>1</v>
      </c>
      <c r="AB43" s="250">
        <f>IF((I45+N45+S45)=0,"6/0",(E45+J45+O45)/(I45+N45+S45))</f>
        <v>1.6666666666666667</v>
      </c>
      <c r="AC43" s="238">
        <f>(F44+F45+F46+K44+K45+K46+P44+P45+P46)/(H44+H45+H46+M44+M45+M46+R44+R45+R46)</f>
        <v>1.037037037037037</v>
      </c>
      <c r="AD43" s="129">
        <v>2</v>
      </c>
      <c r="AE43" s="5"/>
      <c r="AF43" s="5"/>
    </row>
    <row r="44" spans="1:32" s="6" customFormat="1" ht="15" customHeight="1">
      <c r="A44" s="23"/>
      <c r="B44" s="243"/>
      <c r="C44" s="244"/>
      <c r="D44" s="244"/>
      <c r="E44" s="55"/>
      <c r="F44" s="65">
        <f>W29</f>
        <v>12</v>
      </c>
      <c r="G44" s="56" t="s">
        <v>19</v>
      </c>
      <c r="H44" s="57">
        <f>U29</f>
        <v>15</v>
      </c>
      <c r="I44" s="57"/>
      <c r="J44" s="65"/>
      <c r="K44" s="65">
        <f>W34</f>
        <v>15</v>
      </c>
      <c r="L44" s="56" t="s">
        <v>19</v>
      </c>
      <c r="M44" s="57">
        <f>U34</f>
        <v>13</v>
      </c>
      <c r="N44" s="57"/>
      <c r="O44" s="65"/>
      <c r="P44" s="65">
        <f>W39</f>
        <v>7</v>
      </c>
      <c r="Q44" s="56" t="s">
        <v>19</v>
      </c>
      <c r="R44" s="57">
        <f>U39</f>
        <v>15</v>
      </c>
      <c r="S44" s="57"/>
      <c r="T44" s="162"/>
      <c r="U44" s="144"/>
      <c r="V44" s="144"/>
      <c r="W44" s="144"/>
      <c r="X44" s="248"/>
      <c r="Y44" s="151"/>
      <c r="Z44" s="151"/>
      <c r="AA44" s="149"/>
      <c r="AB44" s="251"/>
      <c r="AC44" s="239"/>
      <c r="AD44" s="127"/>
      <c r="AE44" s="5"/>
      <c r="AF44" s="4"/>
    </row>
    <row r="45" spans="1:32" s="6" customFormat="1" ht="15" customHeight="1">
      <c r="A45" s="23"/>
      <c r="B45" s="243"/>
      <c r="C45" s="244"/>
      <c r="D45" s="244"/>
      <c r="E45" s="55">
        <f>IF(F44&gt;H44,1)+IF(F45&gt;H45,1)+IF(F46&gt;H46,1)</f>
        <v>1</v>
      </c>
      <c r="F45" s="65">
        <f>W30</f>
        <v>16</v>
      </c>
      <c r="G45" s="56" t="s">
        <v>19</v>
      </c>
      <c r="H45" s="57">
        <f>U30</f>
        <v>14</v>
      </c>
      <c r="I45" s="57">
        <f>IF(H44&gt;F44,1)+IF(H45&gt;F45,1)+IF(H46&gt;F46,1)</f>
        <v>2</v>
      </c>
      <c r="J45" s="65">
        <f>IF(K44&gt;M44,1)+IF(K45&gt;M45,1)+IF(K46&gt;M46,1)</f>
        <v>2</v>
      </c>
      <c r="K45" s="65">
        <f>W35</f>
        <v>15</v>
      </c>
      <c r="L45" s="56" t="s">
        <v>19</v>
      </c>
      <c r="M45" s="57">
        <f>U35</f>
        <v>8</v>
      </c>
      <c r="N45" s="57">
        <f>IF(M44&gt;K44,1)+IF(M45&gt;K45,1)+IF(M46&gt;K46,1)</f>
        <v>0</v>
      </c>
      <c r="O45" s="65">
        <f>IF(P44&gt;R44,1)+IF(P45&gt;R45,1)+IF(P46&gt;R46,1)</f>
        <v>2</v>
      </c>
      <c r="P45" s="65">
        <f>W40</f>
        <v>17</v>
      </c>
      <c r="Q45" s="56" t="s">
        <v>19</v>
      </c>
      <c r="R45" s="57">
        <f>U40</f>
        <v>16</v>
      </c>
      <c r="S45" s="57">
        <f>IF(R44&gt;P44,1)+IF(R45&gt;P45,1)+IF(R46&gt;P46,1)</f>
        <v>1</v>
      </c>
      <c r="T45" s="162"/>
      <c r="U45" s="144"/>
      <c r="V45" s="144"/>
      <c r="W45" s="144"/>
      <c r="X45" s="248"/>
      <c r="Y45" s="151"/>
      <c r="Z45" s="151"/>
      <c r="AA45" s="149"/>
      <c r="AB45" s="251"/>
      <c r="AC45" s="239"/>
      <c r="AD45" s="127"/>
      <c r="AE45" s="5"/>
      <c r="AF45" s="4"/>
    </row>
    <row r="46" spans="1:32" s="6" customFormat="1" ht="15" customHeight="1">
      <c r="A46" s="23"/>
      <c r="B46" s="243"/>
      <c r="C46" s="244"/>
      <c r="D46" s="244"/>
      <c r="E46" s="55"/>
      <c r="F46" s="65">
        <f>W31</f>
        <v>15</v>
      </c>
      <c r="G46" s="56" t="s">
        <v>19</v>
      </c>
      <c r="H46" s="57">
        <f>U31</f>
        <v>17</v>
      </c>
      <c r="I46" s="57"/>
      <c r="J46" s="65"/>
      <c r="K46" s="65">
        <f>W36</f>
        <v>0</v>
      </c>
      <c r="L46" s="56" t="s">
        <v>19</v>
      </c>
      <c r="M46" s="57">
        <f>U36</f>
        <v>0</v>
      </c>
      <c r="N46" s="57"/>
      <c r="O46" s="65"/>
      <c r="P46" s="65">
        <f>W41</f>
        <v>15</v>
      </c>
      <c r="Q46" s="56" t="s">
        <v>19</v>
      </c>
      <c r="R46" s="57">
        <f>U41</f>
        <v>10</v>
      </c>
      <c r="S46" s="57"/>
      <c r="T46" s="162"/>
      <c r="U46" s="144"/>
      <c r="V46" s="144"/>
      <c r="W46" s="144"/>
      <c r="X46" s="248"/>
      <c r="Y46" s="151"/>
      <c r="Z46" s="151"/>
      <c r="AA46" s="149"/>
      <c r="AB46" s="251"/>
      <c r="AC46" s="239"/>
      <c r="AD46" s="127"/>
      <c r="AE46" s="5"/>
      <c r="AF46" s="4"/>
    </row>
    <row r="47" spans="1:32" s="6" customFormat="1" ht="15" customHeight="1" thickBot="1">
      <c r="A47" s="23"/>
      <c r="B47" s="245"/>
      <c r="C47" s="246"/>
      <c r="D47" s="246"/>
      <c r="E47" s="61"/>
      <c r="F47" s="62"/>
      <c r="G47" s="62"/>
      <c r="H47" s="62"/>
      <c r="I47" s="63"/>
      <c r="J47" s="67"/>
      <c r="K47" s="62"/>
      <c r="L47" s="62"/>
      <c r="M47" s="62"/>
      <c r="N47" s="63"/>
      <c r="O47" s="67"/>
      <c r="P47" s="62"/>
      <c r="Q47" s="62"/>
      <c r="R47" s="62"/>
      <c r="S47" s="63"/>
      <c r="T47" s="163"/>
      <c r="U47" s="164"/>
      <c r="V47" s="164"/>
      <c r="W47" s="164"/>
      <c r="X47" s="249"/>
      <c r="Y47" s="167"/>
      <c r="Z47" s="167"/>
      <c r="AA47" s="154"/>
      <c r="AB47" s="252"/>
      <c r="AC47" s="240"/>
      <c r="AD47" s="130"/>
      <c r="AE47" s="5"/>
      <c r="AF47" s="5"/>
    </row>
    <row r="48" spans="1:28" ht="24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sheetProtection sheet="1" objects="1" scenarios="1"/>
  <mergeCells count="77">
    <mergeCell ref="A2:AB2"/>
    <mergeCell ref="T20:X24"/>
    <mergeCell ref="Y20:Y24"/>
    <mergeCell ref="Z20:Z24"/>
    <mergeCell ref="AA20:AA24"/>
    <mergeCell ref="B15:D19"/>
    <mergeCell ref="AA15:AA19"/>
    <mergeCell ref="T4:X4"/>
    <mergeCell ref="Y4:AA4"/>
    <mergeCell ref="AB5:AB9"/>
    <mergeCell ref="AB20:AB24"/>
    <mergeCell ref="AC20:AC24"/>
    <mergeCell ref="AD20:AD24"/>
    <mergeCell ref="AD10:AD14"/>
    <mergeCell ref="AD15:AD19"/>
    <mergeCell ref="AC5:AC9"/>
    <mergeCell ref="AD5:AD9"/>
    <mergeCell ref="AB15:AB19"/>
    <mergeCell ref="AC15:AC19"/>
    <mergeCell ref="AB10:AB14"/>
    <mergeCell ref="AC10:AC14"/>
    <mergeCell ref="AA10:AA14"/>
    <mergeCell ref="B4:D4"/>
    <mergeCell ref="E4:I4"/>
    <mergeCell ref="J4:N4"/>
    <mergeCell ref="O4:S4"/>
    <mergeCell ref="B5:D9"/>
    <mergeCell ref="E5:I9"/>
    <mergeCell ref="Y5:Y9"/>
    <mergeCell ref="Z5:Z9"/>
    <mergeCell ref="O27:S27"/>
    <mergeCell ref="B20:D24"/>
    <mergeCell ref="AA5:AA9"/>
    <mergeCell ref="B10:D14"/>
    <mergeCell ref="J10:N14"/>
    <mergeCell ref="Y10:Y14"/>
    <mergeCell ref="Z10:Z14"/>
    <mergeCell ref="O15:S19"/>
    <mergeCell ref="Y15:Y19"/>
    <mergeCell ref="Z15:Z19"/>
    <mergeCell ref="T27:X27"/>
    <mergeCell ref="Y27:AA27"/>
    <mergeCell ref="B28:D32"/>
    <mergeCell ref="E28:I32"/>
    <mergeCell ref="Y28:Y32"/>
    <mergeCell ref="Z28:Z32"/>
    <mergeCell ref="AA28:AA32"/>
    <mergeCell ref="B27:D27"/>
    <mergeCell ref="E27:I27"/>
    <mergeCell ref="J27:N27"/>
    <mergeCell ref="AB28:AB32"/>
    <mergeCell ref="AC28:AC32"/>
    <mergeCell ref="AD28:AD32"/>
    <mergeCell ref="B33:D37"/>
    <mergeCell ref="J33:N37"/>
    <mergeCell ref="Y33:Y37"/>
    <mergeCell ref="Z33:Z37"/>
    <mergeCell ref="AA33:AA37"/>
    <mergeCell ref="AB33:AB37"/>
    <mergeCell ref="AC33:AC37"/>
    <mergeCell ref="AD33:AD37"/>
    <mergeCell ref="B38:D42"/>
    <mergeCell ref="O38:S42"/>
    <mergeCell ref="Y38:Y42"/>
    <mergeCell ref="Z38:Z42"/>
    <mergeCell ref="AA38:AA42"/>
    <mergeCell ref="AB38:AB42"/>
    <mergeCell ref="AC38:AC42"/>
    <mergeCell ref="AD38:AD42"/>
    <mergeCell ref="AC43:AC47"/>
    <mergeCell ref="AD43:AD47"/>
    <mergeCell ref="B43:D47"/>
    <mergeCell ref="T43:X47"/>
    <mergeCell ref="Y43:Y47"/>
    <mergeCell ref="Z43:Z47"/>
    <mergeCell ref="AA43:AA47"/>
    <mergeCell ref="AB43:AB47"/>
  </mergeCells>
  <printOptions horizontalCentered="1"/>
  <pageMargins left="0.5905511811023623" right="0.1968503937007874" top="0.3937007874015748" bottom="0.3937007874015748" header="0.5511811023622047" footer="0.5118110236220472"/>
  <pageSetup horizontalDpi="600" verticalDpi="600" orientation="portrait" paperSize="9" scale="65" r:id="rId2"/>
  <headerFooter alignWithMargins="0">
    <oddHeader>&amp;C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D60"/>
  <sheetViews>
    <sheetView view="pageBreakPreview" zoomScale="70" zoomScaleNormal="70" zoomScaleSheetLayoutView="70" zoomScalePageLayoutView="0" workbookViewId="0" topLeftCell="A10">
      <selection activeCell="M42" sqref="M42:M43"/>
    </sheetView>
  </sheetViews>
  <sheetFormatPr defaultColWidth="9.00390625" defaultRowHeight="13.5"/>
  <cols>
    <col min="1" max="1" width="3.75390625" style="75" customWidth="1"/>
    <col min="2" max="2" width="36.625" style="81" customWidth="1"/>
    <col min="3" max="12" width="3.625" style="81" customWidth="1"/>
    <col min="13" max="13" width="36.625" style="124" customWidth="1"/>
    <col min="14" max="15" width="3.625" style="73" customWidth="1"/>
    <col min="16" max="16" width="4.375" style="74" customWidth="1"/>
    <col min="17" max="17" width="7.625" style="74" customWidth="1"/>
    <col min="18" max="19" width="3.625" style="74" customWidth="1"/>
    <col min="20" max="20" width="2.625" style="74" customWidth="1"/>
    <col min="21" max="24" width="3.625" style="75" customWidth="1"/>
    <col min="25" max="25" width="2.625" style="75" customWidth="1"/>
    <col min="26" max="29" width="3.625" style="75" customWidth="1"/>
    <col min="30" max="30" width="2.625" style="75" customWidth="1"/>
    <col min="31" max="34" width="3.625" style="75" customWidth="1"/>
    <col min="35" max="35" width="2.625" style="75" customWidth="1"/>
    <col min="36" max="37" width="3.625" style="75" customWidth="1"/>
    <col min="38" max="39" width="8.625" style="75" customWidth="1"/>
    <col min="40" max="16384" width="9.00390625" style="75" customWidth="1"/>
  </cols>
  <sheetData>
    <row r="1" spans="1:28" s="29" customFormat="1" ht="56.25" customHeight="1">
      <c r="A1" s="111"/>
      <c r="B1" s="48" t="s">
        <v>92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20"/>
      <c r="N1" s="112"/>
      <c r="O1" s="47"/>
      <c r="P1" s="47"/>
      <c r="Q1" s="47"/>
      <c r="R1" s="47"/>
      <c r="S1" s="47"/>
      <c r="T1" s="47"/>
      <c r="U1" s="47"/>
      <c r="V1" s="47"/>
      <c r="W1" s="27"/>
      <c r="X1" s="27"/>
      <c r="Y1" s="27"/>
      <c r="Z1" s="27"/>
      <c r="AA1" s="27"/>
      <c r="AB1" s="27"/>
    </row>
    <row r="2" spans="1:30" s="3" customFormat="1" ht="58.5" customHeight="1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21"/>
      <c r="N2" s="109"/>
      <c r="O2" s="24"/>
      <c r="P2" s="24"/>
      <c r="Q2" s="24"/>
      <c r="R2" s="24"/>
      <c r="S2" s="24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23.25" customHeight="1">
      <c r="A3" s="109"/>
      <c r="B3" s="109" t="s">
        <v>94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21"/>
      <c r="N3" s="109"/>
      <c r="O3" s="24"/>
      <c r="P3" s="24"/>
      <c r="Q3" s="24"/>
      <c r="R3" s="24"/>
      <c r="S3" s="24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9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26"/>
      <c r="N4" s="109"/>
      <c r="O4" s="24"/>
      <c r="P4" s="24"/>
      <c r="Q4" s="24"/>
      <c r="R4" s="24"/>
      <c r="S4" s="24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3" customFormat="1" ht="23.25" customHeight="1">
      <c r="A5" s="109"/>
      <c r="B5" s="118" t="s">
        <v>87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26"/>
      <c r="N5" s="109"/>
      <c r="O5" s="24"/>
      <c r="P5" s="24"/>
      <c r="Q5" s="24"/>
      <c r="R5" s="24"/>
      <c r="S5" s="24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3" customFormat="1" ht="9.75" customHeight="1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26"/>
      <c r="N6" s="109"/>
      <c r="O6" s="24"/>
      <c r="P6" s="24"/>
      <c r="Q6" s="24"/>
      <c r="R6" s="24"/>
      <c r="S6" s="24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16" ht="15.75" customHeight="1">
      <c r="A7" s="71"/>
      <c r="B7" s="113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125"/>
      <c r="N7" s="72"/>
      <c r="O7" s="72"/>
      <c r="P7" s="71"/>
    </row>
    <row r="8" spans="1:16" ht="15.75" customHeight="1">
      <c r="A8" s="71"/>
      <c r="B8" s="273" t="s">
        <v>124</v>
      </c>
      <c r="C8" s="76"/>
      <c r="D8" s="77"/>
      <c r="E8" s="77"/>
      <c r="F8" s="77"/>
      <c r="G8" s="77"/>
      <c r="H8" s="77"/>
      <c r="I8" s="77"/>
      <c r="J8" s="72"/>
      <c r="K8" s="72"/>
      <c r="L8" s="72"/>
      <c r="M8" s="275"/>
      <c r="N8" s="72"/>
      <c r="O8" s="72"/>
      <c r="P8" s="71"/>
    </row>
    <row r="9" spans="1:16" ht="15.75" customHeight="1">
      <c r="A9" s="71"/>
      <c r="B9" s="273"/>
      <c r="C9" s="97"/>
      <c r="D9" s="267" t="s">
        <v>27</v>
      </c>
      <c r="E9" s="267"/>
      <c r="F9" s="267"/>
      <c r="G9" s="267"/>
      <c r="H9" s="267"/>
      <c r="I9" s="98"/>
      <c r="J9" s="72"/>
      <c r="K9" s="72"/>
      <c r="L9" s="72"/>
      <c r="M9" s="275"/>
      <c r="N9" s="72"/>
      <c r="O9" s="72"/>
      <c r="P9" s="71"/>
    </row>
    <row r="10" spans="1:16" ht="15.75" customHeight="1" thickBot="1">
      <c r="A10" s="71"/>
      <c r="B10" s="274"/>
      <c r="C10" s="79"/>
      <c r="D10" s="268"/>
      <c r="E10" s="268"/>
      <c r="F10" s="268"/>
      <c r="G10" s="268"/>
      <c r="H10" s="268"/>
      <c r="I10" s="99"/>
      <c r="J10" s="79"/>
      <c r="K10" s="79"/>
      <c r="L10" s="79"/>
      <c r="M10" s="119" t="s">
        <v>88</v>
      </c>
      <c r="N10" s="72"/>
      <c r="O10" s="72"/>
      <c r="P10" s="71"/>
    </row>
    <row r="11" spans="1:16" ht="15.75" customHeight="1">
      <c r="A11" s="71"/>
      <c r="B11" s="76"/>
      <c r="C11" s="115"/>
      <c r="D11" s="77"/>
      <c r="E11" s="82">
        <v>15</v>
      </c>
      <c r="F11" s="77" t="s">
        <v>5</v>
      </c>
      <c r="G11" s="83">
        <v>6</v>
      </c>
      <c r="H11" s="77"/>
      <c r="I11" s="100"/>
      <c r="J11" s="107"/>
      <c r="K11" s="106"/>
      <c r="L11" s="106"/>
      <c r="M11" s="276" t="s">
        <v>123</v>
      </c>
      <c r="N11" s="72"/>
      <c r="O11" s="72"/>
      <c r="P11" s="71"/>
    </row>
    <row r="12" spans="1:16" ht="15.75" customHeight="1" thickBot="1">
      <c r="A12" s="71"/>
      <c r="B12" s="76"/>
      <c r="C12" s="115"/>
      <c r="D12" s="80">
        <f>IF(E11&gt;G11,1)+IF(E12&gt;G12,1)+IF(E13&gt;G13,1)</f>
        <v>2</v>
      </c>
      <c r="E12" s="82">
        <v>15</v>
      </c>
      <c r="F12" s="77" t="s">
        <v>5</v>
      </c>
      <c r="G12" s="83">
        <v>12</v>
      </c>
      <c r="H12" s="80">
        <f>IF(G11&gt;E11,1)+IF(G12&gt;E12,1)+IF(G13&gt;E13,1)</f>
        <v>0</v>
      </c>
      <c r="I12" s="100"/>
      <c r="J12" s="108"/>
      <c r="K12" s="105"/>
      <c r="L12" s="105"/>
      <c r="M12" s="277"/>
      <c r="N12" s="72"/>
      <c r="O12" s="72"/>
      <c r="P12" s="71"/>
    </row>
    <row r="13" spans="1:16" ht="15.75" customHeight="1">
      <c r="A13" s="71"/>
      <c r="B13" s="113" t="s">
        <v>96</v>
      </c>
      <c r="C13" s="72"/>
      <c r="D13" s="77"/>
      <c r="E13" s="82"/>
      <c r="F13" s="77" t="s">
        <v>5</v>
      </c>
      <c r="G13" s="83"/>
      <c r="H13" s="77"/>
      <c r="I13" s="101"/>
      <c r="J13" s="72"/>
      <c r="K13" s="72"/>
      <c r="L13" s="72"/>
      <c r="M13" s="119" t="s">
        <v>29</v>
      </c>
      <c r="N13" s="72"/>
      <c r="O13" s="72"/>
      <c r="P13" s="71"/>
    </row>
    <row r="14" spans="1:16" ht="15.75" customHeight="1">
      <c r="A14" s="71"/>
      <c r="B14" s="273" t="s">
        <v>122</v>
      </c>
      <c r="C14" s="102"/>
      <c r="D14" s="103"/>
      <c r="E14" s="103"/>
      <c r="F14" s="103"/>
      <c r="G14" s="103"/>
      <c r="H14" s="103"/>
      <c r="I14" s="104"/>
      <c r="J14" s="76"/>
      <c r="K14" s="77"/>
      <c r="L14" s="77"/>
      <c r="M14" s="271" t="s">
        <v>125</v>
      </c>
      <c r="N14" s="72"/>
      <c r="O14" s="72"/>
      <c r="P14" s="71"/>
    </row>
    <row r="15" spans="1:16" ht="15.75" customHeight="1">
      <c r="A15" s="71"/>
      <c r="B15" s="273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272"/>
      <c r="N15" s="72"/>
      <c r="O15" s="72"/>
      <c r="P15" s="71"/>
    </row>
    <row r="16" spans="1:16" ht="15.75" customHeight="1" thickBot="1">
      <c r="A16" s="71"/>
      <c r="B16" s="274"/>
      <c r="C16" s="79"/>
      <c r="D16" s="79"/>
      <c r="E16" s="79"/>
      <c r="F16" s="79"/>
      <c r="G16" s="79"/>
      <c r="H16" s="79"/>
      <c r="I16" s="79"/>
      <c r="J16" s="71"/>
      <c r="K16" s="71"/>
      <c r="L16" s="71"/>
      <c r="M16" s="123"/>
      <c r="N16" s="72"/>
      <c r="O16" s="72"/>
      <c r="P16" s="71"/>
    </row>
    <row r="17" spans="1:30" s="3" customFormat="1" ht="9.7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1"/>
      <c r="N17" s="109"/>
      <c r="O17" s="24"/>
      <c r="P17" s="24"/>
      <c r="Q17" s="24"/>
      <c r="R17" s="24"/>
      <c r="S17" s="2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3" customFormat="1" ht="23.25" customHeight="1">
      <c r="A18" s="109"/>
      <c r="B18" s="118" t="s">
        <v>86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1"/>
      <c r="N18" s="109"/>
      <c r="O18" s="24"/>
      <c r="P18" s="24"/>
      <c r="Q18" s="24"/>
      <c r="R18" s="24"/>
      <c r="S18" s="2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3" customFormat="1" ht="9.75" customHeight="1" thickBo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21"/>
      <c r="N19" s="109"/>
      <c r="O19" s="24"/>
      <c r="P19" s="24"/>
      <c r="Q19" s="24"/>
      <c r="R19" s="24"/>
      <c r="S19" s="2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0" ht="15.75" customHeight="1">
      <c r="A20" s="71"/>
      <c r="B20" s="113" t="s">
        <v>97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10"/>
      <c r="N20" s="72"/>
      <c r="O20" s="71"/>
      <c r="P20" s="71"/>
      <c r="T20" s="75"/>
    </row>
    <row r="21" spans="1:20" ht="15.75" customHeight="1">
      <c r="A21" s="70"/>
      <c r="B21" s="273" t="s">
        <v>103</v>
      </c>
      <c r="C21" s="76"/>
      <c r="D21" s="72"/>
      <c r="E21" s="72"/>
      <c r="F21" s="72"/>
      <c r="G21" s="72"/>
      <c r="H21" s="72"/>
      <c r="I21" s="77"/>
      <c r="J21" s="76"/>
      <c r="K21" s="77"/>
      <c r="L21" s="77"/>
      <c r="M21" s="122"/>
      <c r="N21" s="72"/>
      <c r="O21" s="71"/>
      <c r="P21" s="71"/>
      <c r="T21" s="75"/>
    </row>
    <row r="22" spans="1:20" ht="15.75" customHeight="1">
      <c r="A22" s="78"/>
      <c r="B22" s="273"/>
      <c r="C22" s="97"/>
      <c r="D22" s="267" t="s">
        <v>28</v>
      </c>
      <c r="E22" s="267"/>
      <c r="F22" s="267"/>
      <c r="G22" s="267"/>
      <c r="H22" s="267"/>
      <c r="I22" s="98"/>
      <c r="J22" s="79"/>
      <c r="K22" s="79"/>
      <c r="L22" s="79"/>
      <c r="M22" s="122"/>
      <c r="N22" s="72"/>
      <c r="O22" s="71"/>
      <c r="P22" s="71"/>
      <c r="T22" s="75"/>
    </row>
    <row r="23" spans="1:20" ht="15.75" customHeight="1" thickBot="1">
      <c r="A23" s="78"/>
      <c r="B23" s="274"/>
      <c r="C23" s="79"/>
      <c r="D23" s="268"/>
      <c r="E23" s="268"/>
      <c r="F23" s="268"/>
      <c r="G23" s="268"/>
      <c r="H23" s="268"/>
      <c r="I23" s="99"/>
      <c r="J23" s="79"/>
      <c r="K23" s="79"/>
      <c r="L23" s="79"/>
      <c r="M23" s="119" t="s">
        <v>30</v>
      </c>
      <c r="N23" s="72"/>
      <c r="O23" s="71"/>
      <c r="P23" s="71"/>
      <c r="T23" s="75"/>
    </row>
    <row r="24" spans="1:20" ht="15.75" customHeight="1">
      <c r="A24" s="78"/>
      <c r="B24" s="114"/>
      <c r="C24" s="79"/>
      <c r="D24" s="77"/>
      <c r="E24" s="82">
        <v>15</v>
      </c>
      <c r="F24" s="77" t="s">
        <v>5</v>
      </c>
      <c r="G24" s="83">
        <v>12</v>
      </c>
      <c r="H24" s="77"/>
      <c r="I24" s="99"/>
      <c r="J24" s="107"/>
      <c r="K24" s="106"/>
      <c r="L24" s="106"/>
      <c r="M24" s="269" t="s">
        <v>103</v>
      </c>
      <c r="N24" s="72"/>
      <c r="O24" s="71"/>
      <c r="P24" s="71"/>
      <c r="T24" s="75"/>
    </row>
    <row r="25" spans="1:20" ht="15.75" customHeight="1" thickBot="1">
      <c r="A25" s="70"/>
      <c r="B25" s="76"/>
      <c r="C25" s="115"/>
      <c r="D25" s="80">
        <f>IF(E24&gt;G24,1)+IF(E25&gt;G25,1)+IF(E26&gt;G26,1)</f>
        <v>2</v>
      </c>
      <c r="E25" s="82">
        <v>15</v>
      </c>
      <c r="F25" s="77" t="s">
        <v>5</v>
      </c>
      <c r="G25" s="83">
        <v>7</v>
      </c>
      <c r="H25" s="80">
        <f>IF(G24&gt;E24,1)+IF(G25&gt;E25,1)+IF(G26&gt;E26,1)</f>
        <v>0</v>
      </c>
      <c r="I25" s="100"/>
      <c r="J25" s="108"/>
      <c r="K25" s="105"/>
      <c r="L25" s="105"/>
      <c r="M25" s="270"/>
      <c r="N25" s="72"/>
      <c r="O25" s="71"/>
      <c r="P25" s="71"/>
      <c r="T25" s="75"/>
    </row>
    <row r="26" spans="1:20" ht="15.75" customHeight="1">
      <c r="A26" s="71"/>
      <c r="B26" s="113" t="s">
        <v>98</v>
      </c>
      <c r="C26" s="72"/>
      <c r="D26" s="77"/>
      <c r="E26" s="82"/>
      <c r="F26" s="77" t="s">
        <v>5</v>
      </c>
      <c r="G26" s="83"/>
      <c r="H26" s="77"/>
      <c r="I26" s="101"/>
      <c r="J26" s="72"/>
      <c r="K26" s="72"/>
      <c r="L26" s="72"/>
      <c r="M26" s="119" t="s">
        <v>31</v>
      </c>
      <c r="N26" s="72"/>
      <c r="O26" s="71"/>
      <c r="P26" s="71"/>
      <c r="T26" s="75"/>
    </row>
    <row r="27" spans="1:20" ht="15.75" customHeight="1">
      <c r="A27" s="70"/>
      <c r="B27" s="273" t="s">
        <v>116</v>
      </c>
      <c r="C27" s="102"/>
      <c r="D27" s="103"/>
      <c r="E27" s="103"/>
      <c r="F27" s="103"/>
      <c r="G27" s="103"/>
      <c r="H27" s="103"/>
      <c r="I27" s="104"/>
      <c r="J27" s="76"/>
      <c r="K27" s="77"/>
      <c r="L27" s="77"/>
      <c r="M27" s="271" t="s">
        <v>117</v>
      </c>
      <c r="N27" s="72"/>
      <c r="O27" s="71"/>
      <c r="P27" s="71"/>
      <c r="T27" s="75"/>
    </row>
    <row r="28" spans="1:20" ht="15.75" customHeight="1">
      <c r="A28" s="78"/>
      <c r="B28" s="273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272"/>
      <c r="N28" s="72"/>
      <c r="O28" s="71"/>
      <c r="P28" s="71"/>
      <c r="T28" s="75"/>
    </row>
    <row r="29" spans="1:20" ht="15.75" customHeight="1" thickBot="1">
      <c r="A29" s="78"/>
      <c r="B29" s="274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125"/>
      <c r="N29" s="72"/>
      <c r="O29" s="71"/>
      <c r="P29" s="71"/>
      <c r="T29" s="75"/>
    </row>
    <row r="30" spans="1:16" ht="15.75" customHeight="1">
      <c r="A30" s="71"/>
      <c r="B30" s="76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25"/>
      <c r="N30" s="72"/>
      <c r="O30" s="72"/>
      <c r="P30" s="71"/>
    </row>
    <row r="31" spans="1:30" s="3" customFormat="1" ht="23.25" customHeight="1">
      <c r="A31" s="109"/>
      <c r="B31" s="109" t="s">
        <v>44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21"/>
      <c r="N31" s="109"/>
      <c r="O31" s="24"/>
      <c r="P31" s="24"/>
      <c r="Q31" s="24"/>
      <c r="R31" s="24"/>
      <c r="S31" s="2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9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21"/>
      <c r="N32" s="109"/>
      <c r="O32" s="24"/>
      <c r="P32" s="24"/>
      <c r="Q32" s="24"/>
      <c r="R32" s="24"/>
      <c r="S32" s="2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23.25" customHeight="1">
      <c r="A33" s="109"/>
      <c r="B33" s="118" t="s">
        <v>91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21"/>
      <c r="N33" s="109"/>
      <c r="O33" s="24"/>
      <c r="P33" s="24"/>
      <c r="Q33" s="24"/>
      <c r="R33" s="24"/>
      <c r="S33" s="2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9.75" customHeight="1" thickBo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21"/>
      <c r="N34" s="109"/>
      <c r="O34" s="24"/>
      <c r="P34" s="24"/>
      <c r="Q34" s="24"/>
      <c r="R34" s="24"/>
      <c r="S34" s="2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16" ht="15.75" customHeight="1">
      <c r="A35" s="71"/>
      <c r="B35" s="113" t="s">
        <v>99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110"/>
      <c r="N35" s="72"/>
      <c r="O35" s="72"/>
      <c r="P35" s="71"/>
    </row>
    <row r="36" spans="1:16" ht="15.75" customHeight="1">
      <c r="A36" s="71"/>
      <c r="B36" s="273" t="s">
        <v>104</v>
      </c>
      <c r="C36" s="76"/>
      <c r="D36" s="77"/>
      <c r="E36" s="77"/>
      <c r="F36" s="77"/>
      <c r="G36" s="77"/>
      <c r="H36" s="77"/>
      <c r="I36" s="77"/>
      <c r="J36" s="72"/>
      <c r="K36" s="72"/>
      <c r="L36" s="72"/>
      <c r="M36" s="110"/>
      <c r="N36" s="72"/>
      <c r="O36" s="72"/>
      <c r="P36" s="71"/>
    </row>
    <row r="37" spans="1:16" ht="15.75" customHeight="1">
      <c r="A37" s="71"/>
      <c r="B37" s="273"/>
      <c r="C37" s="97"/>
      <c r="D37" s="267" t="s">
        <v>27</v>
      </c>
      <c r="E37" s="267"/>
      <c r="F37" s="267"/>
      <c r="G37" s="267"/>
      <c r="H37" s="267"/>
      <c r="I37" s="98"/>
      <c r="J37" s="79"/>
      <c r="K37" s="79"/>
      <c r="L37" s="79"/>
      <c r="M37" s="122"/>
      <c r="N37" s="72"/>
      <c r="O37" s="72"/>
      <c r="P37" s="71"/>
    </row>
    <row r="38" spans="1:16" ht="15.75" customHeight="1" thickBot="1">
      <c r="A38" s="71"/>
      <c r="B38" s="274"/>
      <c r="C38" s="79"/>
      <c r="D38" s="268"/>
      <c r="E38" s="268"/>
      <c r="F38" s="268"/>
      <c r="G38" s="268"/>
      <c r="H38" s="268"/>
      <c r="I38" s="99"/>
      <c r="J38" s="79"/>
      <c r="K38" s="79"/>
      <c r="L38" s="79"/>
      <c r="M38" s="119" t="s">
        <v>32</v>
      </c>
      <c r="N38" s="72"/>
      <c r="O38" s="72"/>
      <c r="P38" s="71"/>
    </row>
    <row r="39" spans="1:16" ht="15.75" customHeight="1">
      <c r="A39" s="71"/>
      <c r="B39" s="76"/>
      <c r="C39" s="115"/>
      <c r="D39" s="77"/>
      <c r="E39" s="82">
        <v>13</v>
      </c>
      <c r="F39" s="77" t="s">
        <v>5</v>
      </c>
      <c r="G39" s="83">
        <v>15</v>
      </c>
      <c r="H39" s="77"/>
      <c r="I39" s="100"/>
      <c r="J39" s="107"/>
      <c r="K39" s="106"/>
      <c r="L39" s="106"/>
      <c r="M39" s="269" t="s">
        <v>111</v>
      </c>
      <c r="N39" s="72"/>
      <c r="O39" s="72"/>
      <c r="P39" s="71"/>
    </row>
    <row r="40" spans="1:16" ht="15.75" customHeight="1" thickBot="1">
      <c r="A40" s="71"/>
      <c r="B40" s="76"/>
      <c r="C40" s="115"/>
      <c r="D40" s="80">
        <f>IF(E39&gt;G39,1)+IF(E40&gt;G40,1)+IF(E41&gt;G41,1)</f>
        <v>2</v>
      </c>
      <c r="E40" s="82">
        <v>15</v>
      </c>
      <c r="F40" s="77" t="s">
        <v>5</v>
      </c>
      <c r="G40" s="83">
        <v>13</v>
      </c>
      <c r="H40" s="80">
        <f>IF(G39&gt;E39,1)+IF(G40&gt;E40,1)+IF(G41&gt;E41,1)</f>
        <v>1</v>
      </c>
      <c r="I40" s="100"/>
      <c r="J40" s="108"/>
      <c r="K40" s="105"/>
      <c r="L40" s="105"/>
      <c r="M40" s="270"/>
      <c r="N40" s="72"/>
      <c r="O40" s="72"/>
      <c r="P40" s="71"/>
    </row>
    <row r="41" spans="1:16" ht="15.75" customHeight="1">
      <c r="A41" s="71"/>
      <c r="B41" s="113" t="s">
        <v>100</v>
      </c>
      <c r="C41" s="72"/>
      <c r="D41" s="77"/>
      <c r="E41" s="82">
        <v>15</v>
      </c>
      <c r="F41" s="77" t="s">
        <v>5</v>
      </c>
      <c r="G41" s="83">
        <v>10</v>
      </c>
      <c r="H41" s="77"/>
      <c r="I41" s="101"/>
      <c r="J41" s="72"/>
      <c r="K41" s="72"/>
      <c r="L41" s="72"/>
      <c r="M41" s="119" t="s">
        <v>33</v>
      </c>
      <c r="N41" s="72"/>
      <c r="O41" s="72"/>
      <c r="P41" s="71"/>
    </row>
    <row r="42" spans="1:16" ht="15.75" customHeight="1">
      <c r="A42" s="71"/>
      <c r="B42" s="273" t="s">
        <v>112</v>
      </c>
      <c r="C42" s="102"/>
      <c r="D42" s="103"/>
      <c r="E42" s="103"/>
      <c r="F42" s="103"/>
      <c r="G42" s="103"/>
      <c r="H42" s="103"/>
      <c r="I42" s="104"/>
      <c r="J42" s="76"/>
      <c r="K42" s="77"/>
      <c r="L42" s="77"/>
      <c r="M42" s="271" t="s">
        <v>104</v>
      </c>
      <c r="N42" s="72"/>
      <c r="O42" s="72"/>
      <c r="P42" s="71"/>
    </row>
    <row r="43" spans="1:16" ht="15.75" customHeight="1">
      <c r="A43" s="71"/>
      <c r="B43" s="273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272"/>
      <c r="N43" s="72"/>
      <c r="O43" s="72"/>
      <c r="P43" s="71"/>
    </row>
    <row r="44" spans="1:16" ht="15.75" customHeight="1" thickBot="1">
      <c r="A44" s="71"/>
      <c r="B44" s="274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125"/>
      <c r="N44" s="72"/>
      <c r="O44" s="72"/>
      <c r="P44" s="71"/>
    </row>
    <row r="45" spans="1:30" s="3" customFormat="1" ht="9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21"/>
      <c r="N45" s="109"/>
      <c r="O45" s="24"/>
      <c r="P45" s="24"/>
      <c r="Q45" s="24"/>
      <c r="R45" s="24"/>
      <c r="S45" s="2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23.25" customHeight="1">
      <c r="A46" s="109"/>
      <c r="B46" s="118" t="s">
        <v>90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21"/>
      <c r="N46" s="109"/>
      <c r="O46" s="24"/>
      <c r="P46" s="24"/>
      <c r="Q46" s="24"/>
      <c r="R46" s="24"/>
      <c r="S46" s="2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9.75" customHeight="1" thickBo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21"/>
      <c r="N47" s="109"/>
      <c r="O47" s="24"/>
      <c r="P47" s="24"/>
      <c r="Q47" s="24"/>
      <c r="R47" s="24"/>
      <c r="S47" s="2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20" ht="15.75" customHeight="1">
      <c r="A48" s="71"/>
      <c r="B48" s="113" t="s">
        <v>101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110"/>
      <c r="N48" s="72"/>
      <c r="O48" s="71"/>
      <c r="P48" s="71"/>
      <c r="T48" s="75"/>
    </row>
    <row r="49" spans="1:20" ht="15.75" customHeight="1">
      <c r="A49" s="70"/>
      <c r="B49" s="273" t="s">
        <v>118</v>
      </c>
      <c r="C49" s="76"/>
      <c r="D49" s="72"/>
      <c r="E49" s="72"/>
      <c r="F49" s="72"/>
      <c r="G49" s="72"/>
      <c r="H49" s="72"/>
      <c r="I49" s="77"/>
      <c r="J49" s="76"/>
      <c r="K49" s="77"/>
      <c r="L49" s="77"/>
      <c r="M49" s="122"/>
      <c r="N49" s="72"/>
      <c r="O49" s="71"/>
      <c r="P49" s="71"/>
      <c r="T49" s="75"/>
    </row>
    <row r="50" spans="1:20" ht="15.75" customHeight="1">
      <c r="A50" s="78"/>
      <c r="B50" s="273"/>
      <c r="C50" s="97"/>
      <c r="D50" s="267" t="s">
        <v>28</v>
      </c>
      <c r="E50" s="267"/>
      <c r="F50" s="267"/>
      <c r="G50" s="267"/>
      <c r="H50" s="267"/>
      <c r="I50" s="98"/>
      <c r="J50" s="79"/>
      <c r="K50" s="79"/>
      <c r="L50" s="79"/>
      <c r="M50" s="122"/>
      <c r="N50" s="72"/>
      <c r="O50" s="71"/>
      <c r="P50" s="71"/>
      <c r="T50" s="75"/>
    </row>
    <row r="51" spans="1:20" ht="15.75" customHeight="1" thickBot="1">
      <c r="A51" s="78"/>
      <c r="B51" s="274"/>
      <c r="C51" s="79"/>
      <c r="D51" s="268"/>
      <c r="E51" s="268"/>
      <c r="F51" s="268"/>
      <c r="G51" s="268"/>
      <c r="H51" s="268"/>
      <c r="I51" s="99"/>
      <c r="J51" s="79"/>
      <c r="K51" s="79"/>
      <c r="L51" s="79"/>
      <c r="M51" s="119" t="s">
        <v>34</v>
      </c>
      <c r="N51" s="72"/>
      <c r="O51" s="71"/>
      <c r="P51" s="71"/>
      <c r="T51" s="75"/>
    </row>
    <row r="52" spans="1:20" ht="15.75" customHeight="1">
      <c r="A52" s="78"/>
      <c r="B52" s="114"/>
      <c r="C52" s="79"/>
      <c r="D52" s="77"/>
      <c r="E52" s="82">
        <v>15</v>
      </c>
      <c r="F52" s="77" t="s">
        <v>5</v>
      </c>
      <c r="G52" s="83">
        <v>9</v>
      </c>
      <c r="H52" s="77"/>
      <c r="I52" s="99"/>
      <c r="J52" s="107"/>
      <c r="K52" s="106"/>
      <c r="L52" s="106"/>
      <c r="M52" s="269" t="s">
        <v>118</v>
      </c>
      <c r="N52" s="72"/>
      <c r="O52" s="71"/>
      <c r="P52" s="71"/>
      <c r="T52" s="75"/>
    </row>
    <row r="53" spans="1:20" ht="15.75" customHeight="1" thickBot="1">
      <c r="A53" s="70"/>
      <c r="B53" s="76"/>
      <c r="C53" s="115"/>
      <c r="D53" s="80">
        <f>IF(E52&gt;G52,1)+IF(E53&gt;G53,1)+IF(E54&gt;G54,1)</f>
        <v>2</v>
      </c>
      <c r="E53" s="82">
        <v>15</v>
      </c>
      <c r="F53" s="77" t="s">
        <v>5</v>
      </c>
      <c r="G53" s="83">
        <v>10</v>
      </c>
      <c r="H53" s="80">
        <f>IF(G52&gt;E52,1)+IF(G53&gt;E53,1)+IF(G54&gt;E54,1)</f>
        <v>0</v>
      </c>
      <c r="I53" s="100"/>
      <c r="J53" s="108"/>
      <c r="K53" s="105"/>
      <c r="L53" s="105"/>
      <c r="M53" s="270"/>
      <c r="N53" s="72"/>
      <c r="O53" s="71"/>
      <c r="P53" s="71"/>
      <c r="T53" s="75"/>
    </row>
    <row r="54" spans="1:20" ht="15.75" customHeight="1">
      <c r="A54" s="71"/>
      <c r="B54" s="113" t="s">
        <v>102</v>
      </c>
      <c r="C54" s="72"/>
      <c r="D54" s="77"/>
      <c r="E54" s="82"/>
      <c r="F54" s="77" t="s">
        <v>5</v>
      </c>
      <c r="G54" s="83"/>
      <c r="H54" s="77"/>
      <c r="I54" s="101"/>
      <c r="J54" s="72"/>
      <c r="K54" s="72"/>
      <c r="L54" s="72"/>
      <c r="M54" s="119" t="s">
        <v>35</v>
      </c>
      <c r="N54" s="72"/>
      <c r="O54" s="71"/>
      <c r="P54" s="71"/>
      <c r="T54" s="75"/>
    </row>
    <row r="55" spans="1:20" ht="15.75" customHeight="1">
      <c r="A55" s="70"/>
      <c r="B55" s="273" t="s">
        <v>119</v>
      </c>
      <c r="C55" s="102"/>
      <c r="D55" s="103"/>
      <c r="E55" s="103"/>
      <c r="F55" s="103"/>
      <c r="G55" s="103"/>
      <c r="H55" s="103"/>
      <c r="I55" s="104"/>
      <c r="J55" s="76"/>
      <c r="K55" s="77"/>
      <c r="L55" s="77"/>
      <c r="M55" s="271" t="s">
        <v>119</v>
      </c>
      <c r="N55" s="72"/>
      <c r="O55" s="71"/>
      <c r="P55" s="71"/>
      <c r="T55" s="75"/>
    </row>
    <row r="56" spans="1:20" ht="15.75" customHeight="1">
      <c r="A56" s="78"/>
      <c r="B56" s="273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272"/>
      <c r="N56" s="72"/>
      <c r="O56" s="71"/>
      <c r="P56" s="71"/>
      <c r="T56" s="75"/>
    </row>
    <row r="57" spans="1:20" ht="15.75" customHeight="1" thickBot="1">
      <c r="A57" s="78"/>
      <c r="B57" s="274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125"/>
      <c r="N57" s="72"/>
      <c r="O57" s="71"/>
      <c r="P57" s="71"/>
      <c r="T57" s="75"/>
    </row>
    <row r="58" spans="1:16" ht="15.75" customHeight="1">
      <c r="A58" s="71"/>
      <c r="B58" s="76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125"/>
      <c r="N58" s="72"/>
      <c r="O58" s="72"/>
      <c r="P58" s="71"/>
    </row>
    <row r="59" spans="1:16" ht="15.75" customHeight="1">
      <c r="A59" s="71"/>
      <c r="B59" s="76"/>
      <c r="C59" s="72"/>
      <c r="D59" s="72"/>
      <c r="E59" s="72"/>
      <c r="F59" s="72"/>
      <c r="G59" s="72"/>
      <c r="H59" s="72"/>
      <c r="I59" s="72"/>
      <c r="J59" s="71"/>
      <c r="K59" s="71"/>
      <c r="L59" s="71"/>
      <c r="M59" s="110"/>
      <c r="N59" s="72"/>
      <c r="O59" s="72"/>
      <c r="P59" s="71"/>
    </row>
    <row r="60" spans="1:16" ht="15.75" customHeight="1">
      <c r="A60" s="71"/>
      <c r="B60" s="76"/>
      <c r="C60" s="72"/>
      <c r="D60" s="72"/>
      <c r="E60" s="72"/>
      <c r="F60" s="72"/>
      <c r="G60" s="72"/>
      <c r="H60" s="72"/>
      <c r="I60" s="72"/>
      <c r="J60" s="71"/>
      <c r="K60" s="71"/>
      <c r="L60" s="71"/>
      <c r="M60" s="123"/>
      <c r="N60" s="72"/>
      <c r="O60" s="72"/>
      <c r="P60" s="71"/>
    </row>
  </sheetData>
  <sheetProtection/>
  <mergeCells count="21">
    <mergeCell ref="D9:H10"/>
    <mergeCell ref="B49:B51"/>
    <mergeCell ref="M8:M9"/>
    <mergeCell ref="M24:M25"/>
    <mergeCell ref="M27:M28"/>
    <mergeCell ref="M11:M12"/>
    <mergeCell ref="M42:M43"/>
    <mergeCell ref="B21:B23"/>
    <mergeCell ref="M14:M15"/>
    <mergeCell ref="B8:B10"/>
    <mergeCell ref="B14:B16"/>
    <mergeCell ref="D50:H51"/>
    <mergeCell ref="M52:M53"/>
    <mergeCell ref="M55:M56"/>
    <mergeCell ref="M39:M40"/>
    <mergeCell ref="D22:H23"/>
    <mergeCell ref="B42:B44"/>
    <mergeCell ref="B27:B29"/>
    <mergeCell ref="B55:B57"/>
    <mergeCell ref="B36:B38"/>
    <mergeCell ref="D37:H38"/>
  </mergeCells>
  <printOptions horizontalCentered="1"/>
  <pageMargins left="1.0236220472440944" right="0.4724409448818898" top="0.5905511811023623" bottom="0.3937007874015748" header="0.5118110236220472" footer="0.5118110236220472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N30"/>
  <sheetViews>
    <sheetView zoomScale="55" zoomScaleNormal="55" zoomScaleSheetLayoutView="70" zoomScalePageLayoutView="0" workbookViewId="0" topLeftCell="A1">
      <selection activeCell="AM19" sqref="AM19:AM23"/>
    </sheetView>
  </sheetViews>
  <sheetFormatPr defaultColWidth="9.00390625" defaultRowHeight="13.5"/>
  <cols>
    <col min="1" max="1" width="3.625" style="29" customWidth="1"/>
    <col min="2" max="4" width="10.125" style="27" customWidth="1"/>
    <col min="5" max="29" width="3.625" style="27" customWidth="1"/>
    <col min="30" max="30" width="6.625" style="27" customWidth="1"/>
    <col min="31" max="31" width="3.625" style="27" customWidth="1"/>
    <col min="32" max="32" width="6.625" style="27" customWidth="1"/>
    <col min="33" max="36" width="6.625" style="27" hidden="1" customWidth="1"/>
    <col min="37" max="39" width="8.625" style="27" customWidth="1"/>
    <col min="40" max="40" width="3.25390625" style="27" customWidth="1"/>
    <col min="41" max="43" width="7.625" style="27" customWidth="1"/>
    <col min="44" max="46" width="5.375" style="27" customWidth="1"/>
    <col min="47" max="47" width="14.50390625" style="29" customWidth="1"/>
    <col min="48" max="50" width="3.625" style="29" customWidth="1"/>
    <col min="51" max="51" width="2.625" style="29" customWidth="1"/>
    <col min="52" max="55" width="3.625" style="29" customWidth="1"/>
    <col min="56" max="56" width="2.625" style="29" customWidth="1"/>
    <col min="57" max="60" width="3.625" style="29" customWidth="1"/>
    <col min="61" max="61" width="2.625" style="29" customWidth="1"/>
    <col min="62" max="63" width="3.625" style="29" customWidth="1"/>
    <col min="64" max="65" width="8.625" style="29" customWidth="1"/>
    <col min="66" max="16384" width="9.00390625" style="29" customWidth="1"/>
  </cols>
  <sheetData>
    <row r="1" spans="1:46" ht="54.75" customHeight="1">
      <c r="A1" s="43"/>
      <c r="B1" s="48" t="s">
        <v>47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3"/>
      <c r="AN1" s="43"/>
      <c r="AO1" s="43"/>
      <c r="AP1" s="29"/>
      <c r="AQ1" s="29"/>
      <c r="AR1" s="29"/>
      <c r="AS1" s="29"/>
      <c r="AT1" s="29"/>
    </row>
    <row r="2" spans="1:41" s="3" customFormat="1" ht="54.75" customHeight="1" thickBot="1">
      <c r="A2" s="131" t="s">
        <v>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2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24.75" customHeight="1">
      <c r="A3" s="43"/>
      <c r="B3" s="175" t="s">
        <v>0</v>
      </c>
      <c r="C3" s="172"/>
      <c r="D3" s="176"/>
      <c r="E3" s="169" t="str">
        <f>B4</f>
        <v>零－ZERO－改</v>
      </c>
      <c r="F3" s="169"/>
      <c r="G3" s="169"/>
      <c r="H3" s="169"/>
      <c r="I3" s="170"/>
      <c r="J3" s="168" t="str">
        <f>B9</f>
        <v>岩倉クラブ</v>
      </c>
      <c r="K3" s="169"/>
      <c r="L3" s="169"/>
      <c r="M3" s="169"/>
      <c r="N3" s="170"/>
      <c r="O3" s="168" t="str">
        <f>B14</f>
        <v>DARAZ</v>
      </c>
      <c r="P3" s="169"/>
      <c r="Q3" s="169"/>
      <c r="R3" s="169"/>
      <c r="S3" s="170"/>
      <c r="T3" s="168" t="str">
        <f>B19</f>
        <v>ブレイクタイム</v>
      </c>
      <c r="U3" s="169"/>
      <c r="V3" s="169"/>
      <c r="W3" s="169"/>
      <c r="X3" s="170"/>
      <c r="Y3" s="168" t="str">
        <f>B24</f>
        <v>SVTヒルコンズ</v>
      </c>
      <c r="Z3" s="169"/>
      <c r="AA3" s="169"/>
      <c r="AB3" s="169"/>
      <c r="AC3" s="174"/>
      <c r="AD3" s="171" t="s">
        <v>6</v>
      </c>
      <c r="AE3" s="172"/>
      <c r="AF3" s="173"/>
      <c r="AG3" s="90" t="s">
        <v>7</v>
      </c>
      <c r="AH3" s="90" t="s">
        <v>8</v>
      </c>
      <c r="AI3" s="90" t="s">
        <v>9</v>
      </c>
      <c r="AJ3" s="90" t="s">
        <v>10</v>
      </c>
      <c r="AK3" s="90" t="s">
        <v>11</v>
      </c>
      <c r="AL3" s="91" t="s">
        <v>12</v>
      </c>
      <c r="AM3" s="92" t="s">
        <v>4</v>
      </c>
      <c r="AN3" s="47"/>
      <c r="AO3" s="47"/>
    </row>
    <row r="4" spans="1:42" ht="21" customHeight="1">
      <c r="A4" s="43"/>
      <c r="B4" s="186" t="s">
        <v>69</v>
      </c>
      <c r="C4" s="187"/>
      <c r="D4" s="188"/>
      <c r="E4" s="195"/>
      <c r="F4" s="195"/>
      <c r="G4" s="195"/>
      <c r="H4" s="195"/>
      <c r="I4" s="196"/>
      <c r="J4" s="30"/>
      <c r="K4" s="31"/>
      <c r="L4" s="31" t="str">
        <f>IF(J6=2,"○",IF(N6=2,"●",""))</f>
        <v>○</v>
      </c>
      <c r="M4" s="31"/>
      <c r="N4" s="32"/>
      <c r="O4" s="30"/>
      <c r="P4" s="31"/>
      <c r="Q4" s="31" t="str">
        <f>IF(O6=2,"○",IF(S6=2,"●",""))</f>
        <v>●</v>
      </c>
      <c r="R4" s="31"/>
      <c r="S4" s="32"/>
      <c r="T4" s="30"/>
      <c r="U4" s="31"/>
      <c r="V4" s="31" t="str">
        <f>IF(T6=2,"○",IF(X6=2,"●",""))</f>
        <v>○</v>
      </c>
      <c r="W4" s="31"/>
      <c r="X4" s="32"/>
      <c r="Y4" s="30"/>
      <c r="Z4" s="31"/>
      <c r="AA4" s="31" t="str">
        <f>IF(Y6=2,"○",IF(AC6=2,"●",""))</f>
        <v>○</v>
      </c>
      <c r="AB4" s="31"/>
      <c r="AC4" s="49"/>
      <c r="AD4" s="201">
        <f>IF(J6=2,1,0)+IF(T6=2,1,0)+IF(O6=2,1,0)+IF(Y6=2,1,0)</f>
        <v>3</v>
      </c>
      <c r="AE4" s="204" t="s">
        <v>45</v>
      </c>
      <c r="AF4" s="216">
        <f>IF(N6=2,1,0)+IF(S6=2,1,0)+IF(X6=2,1,0)+IF(AC6=2,1,0)</f>
        <v>1</v>
      </c>
      <c r="AG4" s="177">
        <f>J6+O6+T6+Y6</f>
        <v>7</v>
      </c>
      <c r="AH4" s="177">
        <f>N6+S6+X6+AC6</f>
        <v>3</v>
      </c>
      <c r="AI4" s="177">
        <f>K5+K6+K7+P5+P6+P7+U5+U6+U7+Z5+Z6+Z7</f>
        <v>145</v>
      </c>
      <c r="AJ4" s="177">
        <f>M5+M6+M7+R5+R6+R7+W5+W6+W7+AB5+AB6+AB7</f>
        <v>121</v>
      </c>
      <c r="AK4" s="183">
        <f>IF(AH4=0,"8/0",AG4/AH4)</f>
        <v>2.3333333333333335</v>
      </c>
      <c r="AL4" s="180">
        <f>AI4/AJ4</f>
        <v>1.1983471074380165</v>
      </c>
      <c r="AM4" s="228">
        <v>1</v>
      </c>
      <c r="AN4" s="47"/>
      <c r="AO4" s="69"/>
      <c r="AP4" s="33"/>
    </row>
    <row r="5" spans="1:41" ht="15" customHeight="1">
      <c r="A5" s="43"/>
      <c r="B5" s="189"/>
      <c r="C5" s="190"/>
      <c r="D5" s="191"/>
      <c r="E5" s="197"/>
      <c r="F5" s="197"/>
      <c r="G5" s="197"/>
      <c r="H5" s="197"/>
      <c r="I5" s="198"/>
      <c r="J5" s="34"/>
      <c r="K5" s="93">
        <v>16</v>
      </c>
      <c r="L5" s="35" t="s">
        <v>46</v>
      </c>
      <c r="M5" s="94">
        <v>14</v>
      </c>
      <c r="N5" s="36"/>
      <c r="O5" s="34"/>
      <c r="P5" s="93">
        <v>15</v>
      </c>
      <c r="Q5" s="35" t="s">
        <v>46</v>
      </c>
      <c r="R5" s="94">
        <v>6</v>
      </c>
      <c r="S5" s="36"/>
      <c r="T5" s="34"/>
      <c r="U5" s="93">
        <v>16</v>
      </c>
      <c r="V5" s="35" t="s">
        <v>46</v>
      </c>
      <c r="W5" s="94">
        <v>17</v>
      </c>
      <c r="X5" s="36"/>
      <c r="Y5" s="34"/>
      <c r="Z5" s="93">
        <v>15</v>
      </c>
      <c r="AA5" s="35" t="s">
        <v>46</v>
      </c>
      <c r="AB5" s="94">
        <v>10</v>
      </c>
      <c r="AC5" s="50"/>
      <c r="AD5" s="202"/>
      <c r="AE5" s="205"/>
      <c r="AF5" s="217"/>
      <c r="AG5" s="178"/>
      <c r="AH5" s="178"/>
      <c r="AI5" s="178"/>
      <c r="AJ5" s="178"/>
      <c r="AK5" s="184"/>
      <c r="AL5" s="181"/>
      <c r="AM5" s="229"/>
      <c r="AN5" s="47"/>
      <c r="AO5" s="47"/>
    </row>
    <row r="6" spans="1:41" ht="15" customHeight="1">
      <c r="A6" s="43"/>
      <c r="B6" s="189"/>
      <c r="C6" s="190"/>
      <c r="D6" s="191"/>
      <c r="E6" s="197"/>
      <c r="F6" s="197"/>
      <c r="G6" s="197"/>
      <c r="H6" s="197"/>
      <c r="I6" s="198"/>
      <c r="J6" s="34">
        <f>IF(K5&gt;M5,1)+IF(K6&gt;M6,1)+IF(K7&gt;M7,1)</f>
        <v>2</v>
      </c>
      <c r="K6" s="93">
        <v>15</v>
      </c>
      <c r="L6" s="35" t="s">
        <v>46</v>
      </c>
      <c r="M6" s="94">
        <v>10</v>
      </c>
      <c r="N6" s="36">
        <f>IF(M5&gt;K5,1)+IF(M6&gt;K6,1)+IF(M7&gt;K7,1)</f>
        <v>0</v>
      </c>
      <c r="O6" s="34">
        <f>IF(P5&gt;R5,1)+IF(P6&gt;R6,1)+IF(P7&gt;R7,1)</f>
        <v>1</v>
      </c>
      <c r="P6" s="93">
        <v>11</v>
      </c>
      <c r="Q6" s="35" t="s">
        <v>46</v>
      </c>
      <c r="R6" s="94">
        <v>15</v>
      </c>
      <c r="S6" s="36">
        <f>IF(R5&gt;P5,1)+IF(R6&gt;P6,1)+IF(R7&gt;P7,1)</f>
        <v>2</v>
      </c>
      <c r="T6" s="34">
        <f>IF(U5&gt;W5,1)+IF(U6&gt;W6,1)+IF(U7&gt;W7,1)</f>
        <v>2</v>
      </c>
      <c r="U6" s="93">
        <v>15</v>
      </c>
      <c r="V6" s="35" t="s">
        <v>46</v>
      </c>
      <c r="W6" s="94">
        <v>10</v>
      </c>
      <c r="X6" s="36">
        <f>IF(W5&gt;U5,1)+IF(W6&gt;U6,1)+IF(W7&gt;U7,1)</f>
        <v>1</v>
      </c>
      <c r="Y6" s="34">
        <f>IF(Z5&gt;AB5,1)+IF(Z6&gt;AB6,1)+IF(Z7&gt;AB7,1)</f>
        <v>2</v>
      </c>
      <c r="Z6" s="93">
        <v>15</v>
      </c>
      <c r="AA6" s="35" t="s">
        <v>46</v>
      </c>
      <c r="AB6" s="94">
        <v>11</v>
      </c>
      <c r="AC6" s="50">
        <f>IF(AB5&gt;Z5,1)+IF(AB6&gt;Z6,1)+IF(AB7&gt;Z7,1)</f>
        <v>0</v>
      </c>
      <c r="AD6" s="202"/>
      <c r="AE6" s="205"/>
      <c r="AF6" s="217"/>
      <c r="AG6" s="178"/>
      <c r="AH6" s="178"/>
      <c r="AI6" s="178"/>
      <c r="AJ6" s="178"/>
      <c r="AK6" s="184"/>
      <c r="AL6" s="181"/>
      <c r="AM6" s="229"/>
      <c r="AN6" s="47"/>
      <c r="AO6" s="47"/>
    </row>
    <row r="7" spans="1:41" ht="15" customHeight="1">
      <c r="A7" s="43"/>
      <c r="B7" s="189"/>
      <c r="C7" s="190"/>
      <c r="D7" s="191"/>
      <c r="E7" s="197"/>
      <c r="F7" s="197"/>
      <c r="G7" s="197"/>
      <c r="H7" s="197"/>
      <c r="I7" s="198"/>
      <c r="J7" s="34"/>
      <c r="K7" s="93"/>
      <c r="L7" s="35" t="s">
        <v>46</v>
      </c>
      <c r="M7" s="94"/>
      <c r="N7" s="36"/>
      <c r="O7" s="34"/>
      <c r="P7" s="93">
        <v>12</v>
      </c>
      <c r="Q7" s="35" t="s">
        <v>46</v>
      </c>
      <c r="R7" s="94">
        <v>15</v>
      </c>
      <c r="S7" s="36"/>
      <c r="T7" s="34"/>
      <c r="U7" s="93">
        <v>15</v>
      </c>
      <c r="V7" s="35" t="s">
        <v>46</v>
      </c>
      <c r="W7" s="94">
        <v>13</v>
      </c>
      <c r="X7" s="36"/>
      <c r="Y7" s="34"/>
      <c r="Z7" s="93"/>
      <c r="AA7" s="35" t="s">
        <v>46</v>
      </c>
      <c r="AB7" s="94"/>
      <c r="AC7" s="50"/>
      <c r="AD7" s="202"/>
      <c r="AE7" s="205"/>
      <c r="AF7" s="217"/>
      <c r="AG7" s="178"/>
      <c r="AH7" s="178"/>
      <c r="AI7" s="178"/>
      <c r="AJ7" s="178"/>
      <c r="AK7" s="184"/>
      <c r="AL7" s="181"/>
      <c r="AM7" s="229"/>
      <c r="AN7" s="47"/>
      <c r="AO7" s="47"/>
    </row>
    <row r="8" spans="1:44" ht="12" customHeight="1">
      <c r="A8" s="43"/>
      <c r="B8" s="192"/>
      <c r="C8" s="193"/>
      <c r="D8" s="194"/>
      <c r="E8" s="199"/>
      <c r="F8" s="199"/>
      <c r="G8" s="199"/>
      <c r="H8" s="199"/>
      <c r="I8" s="200"/>
      <c r="J8" s="37"/>
      <c r="K8" s="38"/>
      <c r="L8" s="38"/>
      <c r="M8" s="38"/>
      <c r="N8" s="39"/>
      <c r="O8" s="37"/>
      <c r="P8" s="38"/>
      <c r="Q8" s="38"/>
      <c r="R8" s="38"/>
      <c r="S8" s="39"/>
      <c r="T8" s="37"/>
      <c r="U8" s="38"/>
      <c r="V8" s="38"/>
      <c r="W8" s="38"/>
      <c r="X8" s="39"/>
      <c r="Y8" s="37"/>
      <c r="Z8" s="38"/>
      <c r="AA8" s="38"/>
      <c r="AB8" s="38"/>
      <c r="AC8" s="51"/>
      <c r="AD8" s="203"/>
      <c r="AE8" s="206"/>
      <c r="AF8" s="218"/>
      <c r="AG8" s="179"/>
      <c r="AH8" s="179"/>
      <c r="AI8" s="179"/>
      <c r="AJ8" s="179"/>
      <c r="AK8" s="185"/>
      <c r="AL8" s="182"/>
      <c r="AM8" s="230"/>
      <c r="AN8" s="47"/>
      <c r="AO8" s="47"/>
      <c r="AP8" s="95"/>
      <c r="AQ8" s="95"/>
      <c r="AR8" s="95"/>
    </row>
    <row r="9" spans="1:44" ht="21" customHeight="1">
      <c r="A9" s="43"/>
      <c r="B9" s="186" t="s">
        <v>70</v>
      </c>
      <c r="C9" s="187"/>
      <c r="D9" s="188"/>
      <c r="E9" s="31"/>
      <c r="F9" s="31"/>
      <c r="G9" s="31" t="str">
        <f>IF(E11=2,"○",IF(I11=2,"●",""))</f>
        <v>●</v>
      </c>
      <c r="H9" s="31"/>
      <c r="I9" s="32"/>
      <c r="J9" s="207"/>
      <c r="K9" s="208"/>
      <c r="L9" s="208"/>
      <c r="M9" s="208"/>
      <c r="N9" s="209"/>
      <c r="O9" s="30"/>
      <c r="P9" s="31"/>
      <c r="Q9" s="31" t="str">
        <f>IF(O11=2,"○",IF(S11=2,"●",""))</f>
        <v>○</v>
      </c>
      <c r="R9" s="31"/>
      <c r="S9" s="32"/>
      <c r="T9" s="30"/>
      <c r="U9" s="31"/>
      <c r="V9" s="31" t="str">
        <f>IF(T11=2,"○",IF(X11=2,"●",""))</f>
        <v>●</v>
      </c>
      <c r="W9" s="31"/>
      <c r="X9" s="32"/>
      <c r="Y9" s="30"/>
      <c r="Z9" s="31"/>
      <c r="AA9" s="31" t="str">
        <f>IF(Y11=2,"○",IF(AC11=2,"●",""))</f>
        <v>○</v>
      </c>
      <c r="AB9" s="31"/>
      <c r="AC9" s="49"/>
      <c r="AD9" s="201">
        <f>IF(E11=2,1,0)+IF(O11=2,1,0)+IF(T11=2,1,0)+IF(Y11=2,1,0)</f>
        <v>2</v>
      </c>
      <c r="AE9" s="204" t="s">
        <v>45</v>
      </c>
      <c r="AF9" s="216">
        <f>IF(I11=2,1,0)+IF(S11=2,1,0)+IF(X11=2,1,0)+IF(AC11=2,1,0)</f>
        <v>2</v>
      </c>
      <c r="AG9" s="177">
        <f>E11+O11+T11+Y11</f>
        <v>5</v>
      </c>
      <c r="AH9" s="177">
        <f>I11+S11+X11+AC11</f>
        <v>5</v>
      </c>
      <c r="AI9" s="177">
        <f>F10+F11+F12+P10+P11+P12+U10+U11+U12+Z10+Z11+Z12</f>
        <v>134</v>
      </c>
      <c r="AJ9" s="177">
        <f>H10+H11+H12+R10+R11+R12+W10+W11+W12+AB10+AB11+AB12</f>
        <v>140</v>
      </c>
      <c r="AK9" s="183">
        <f>IF(AH9=0,"8/0",AG9/AH9)</f>
        <v>1</v>
      </c>
      <c r="AL9" s="180">
        <f>AI9/AJ9</f>
        <v>0.9571428571428572</v>
      </c>
      <c r="AM9" s="228">
        <v>3</v>
      </c>
      <c r="AN9" s="47"/>
      <c r="AO9" s="69"/>
      <c r="AP9" s="96"/>
      <c r="AQ9" s="95"/>
      <c r="AR9" s="95"/>
    </row>
    <row r="10" spans="1:44" ht="15" customHeight="1">
      <c r="A10" s="43"/>
      <c r="B10" s="189"/>
      <c r="C10" s="190"/>
      <c r="D10" s="191"/>
      <c r="E10" s="41"/>
      <c r="F10" s="40">
        <f>M5</f>
        <v>14</v>
      </c>
      <c r="G10" s="41" t="s">
        <v>46</v>
      </c>
      <c r="H10" s="42">
        <f>K5</f>
        <v>16</v>
      </c>
      <c r="I10" s="42"/>
      <c r="J10" s="210"/>
      <c r="K10" s="211"/>
      <c r="L10" s="211"/>
      <c r="M10" s="211"/>
      <c r="N10" s="212"/>
      <c r="O10" s="34"/>
      <c r="P10" s="93">
        <v>15</v>
      </c>
      <c r="Q10" s="35" t="s">
        <v>46</v>
      </c>
      <c r="R10" s="94">
        <v>11</v>
      </c>
      <c r="S10" s="36"/>
      <c r="T10" s="34"/>
      <c r="U10" s="93">
        <v>12</v>
      </c>
      <c r="V10" s="35" t="s">
        <v>46</v>
      </c>
      <c r="W10" s="94">
        <v>15</v>
      </c>
      <c r="X10" s="36"/>
      <c r="Y10" s="34"/>
      <c r="Z10" s="93">
        <v>15</v>
      </c>
      <c r="AA10" s="35" t="s">
        <v>46</v>
      </c>
      <c r="AB10" s="94">
        <v>12</v>
      </c>
      <c r="AC10" s="50"/>
      <c r="AD10" s="202"/>
      <c r="AE10" s="205"/>
      <c r="AF10" s="217"/>
      <c r="AG10" s="178"/>
      <c r="AH10" s="178"/>
      <c r="AI10" s="178"/>
      <c r="AJ10" s="178"/>
      <c r="AK10" s="184"/>
      <c r="AL10" s="181"/>
      <c r="AM10" s="229"/>
      <c r="AN10" s="47"/>
      <c r="AO10" s="47"/>
      <c r="AP10" s="95"/>
      <c r="AQ10" s="95"/>
      <c r="AR10" s="95"/>
    </row>
    <row r="11" spans="1:44" ht="15" customHeight="1">
      <c r="A11" s="43"/>
      <c r="B11" s="189"/>
      <c r="C11" s="190"/>
      <c r="D11" s="191"/>
      <c r="E11" s="41">
        <f>IF(F10&gt;H10,1)+IF(F11&gt;H11,1)+IF(F12&gt;H12,1)</f>
        <v>0</v>
      </c>
      <c r="F11" s="40">
        <f>M6</f>
        <v>10</v>
      </c>
      <c r="G11" s="41" t="s">
        <v>46</v>
      </c>
      <c r="H11" s="42">
        <f>K6</f>
        <v>15</v>
      </c>
      <c r="I11" s="42">
        <f>IF(H10&gt;F10,1)+IF(H11&gt;F11,1)+IF(H12&gt;F12,1)</f>
        <v>2</v>
      </c>
      <c r="J11" s="210"/>
      <c r="K11" s="211"/>
      <c r="L11" s="211"/>
      <c r="M11" s="211"/>
      <c r="N11" s="212"/>
      <c r="O11" s="34">
        <f>IF(P10&gt;R10,1)+IF(P11&gt;R11,1)+IF(P12&gt;R12,1)</f>
        <v>2</v>
      </c>
      <c r="P11" s="93">
        <v>8</v>
      </c>
      <c r="Q11" s="35" t="s">
        <v>46</v>
      </c>
      <c r="R11" s="94">
        <v>15</v>
      </c>
      <c r="S11" s="36">
        <f>IF(R10&gt;P10,1)+IF(R11&gt;P11,1)+IF(R12&gt;P12,1)</f>
        <v>1</v>
      </c>
      <c r="T11" s="34">
        <f>IF(U10&gt;W10,1)+IF(U11&gt;W11,1)+IF(U12&gt;W12,1)</f>
        <v>1</v>
      </c>
      <c r="U11" s="93">
        <v>17</v>
      </c>
      <c r="V11" s="35" t="s">
        <v>46</v>
      </c>
      <c r="W11" s="94">
        <v>16</v>
      </c>
      <c r="X11" s="36">
        <f>IF(W10&gt;U10,1)+IF(W11&gt;U11,1)+IF(W12&gt;U12,1)</f>
        <v>2</v>
      </c>
      <c r="Y11" s="34">
        <f>IF(Z10&gt;AB10,1)+IF(Z11&gt;AB11,1)+IF(Z12&gt;AB12,1)</f>
        <v>2</v>
      </c>
      <c r="Z11" s="93">
        <v>17</v>
      </c>
      <c r="AA11" s="35" t="s">
        <v>46</v>
      </c>
      <c r="AB11" s="94">
        <v>16</v>
      </c>
      <c r="AC11" s="50">
        <f>IF(AB10&gt;Z10,1)+IF(AB11&gt;Z11,1)+IF(AB12&gt;Z12,1)</f>
        <v>0</v>
      </c>
      <c r="AD11" s="202"/>
      <c r="AE11" s="205"/>
      <c r="AF11" s="217"/>
      <c r="AG11" s="178"/>
      <c r="AH11" s="178"/>
      <c r="AI11" s="178"/>
      <c r="AJ11" s="178"/>
      <c r="AK11" s="184"/>
      <c r="AL11" s="181"/>
      <c r="AM11" s="229"/>
      <c r="AN11" s="47"/>
      <c r="AO11" s="47"/>
      <c r="AP11" s="95"/>
      <c r="AQ11" s="95"/>
      <c r="AR11" s="95"/>
    </row>
    <row r="12" spans="1:44" ht="15" customHeight="1">
      <c r="A12" s="43"/>
      <c r="B12" s="189"/>
      <c r="C12" s="190"/>
      <c r="D12" s="191"/>
      <c r="E12" s="41"/>
      <c r="F12" s="40">
        <f>M7</f>
        <v>0</v>
      </c>
      <c r="G12" s="41" t="s">
        <v>46</v>
      </c>
      <c r="H12" s="42">
        <f>K7</f>
        <v>0</v>
      </c>
      <c r="I12" s="42"/>
      <c r="J12" s="210"/>
      <c r="K12" s="211"/>
      <c r="L12" s="211"/>
      <c r="M12" s="211"/>
      <c r="N12" s="212"/>
      <c r="O12" s="34"/>
      <c r="P12" s="93">
        <v>15</v>
      </c>
      <c r="Q12" s="35" t="s">
        <v>46</v>
      </c>
      <c r="R12" s="94">
        <v>9</v>
      </c>
      <c r="S12" s="36"/>
      <c r="T12" s="34"/>
      <c r="U12" s="93">
        <v>11</v>
      </c>
      <c r="V12" s="35" t="s">
        <v>46</v>
      </c>
      <c r="W12" s="94">
        <v>15</v>
      </c>
      <c r="X12" s="36"/>
      <c r="Y12" s="34"/>
      <c r="Z12" s="93"/>
      <c r="AA12" s="35" t="s">
        <v>46</v>
      </c>
      <c r="AB12" s="94"/>
      <c r="AC12" s="50"/>
      <c r="AD12" s="202"/>
      <c r="AE12" s="205"/>
      <c r="AF12" s="217"/>
      <c r="AG12" s="178"/>
      <c r="AH12" s="178"/>
      <c r="AI12" s="178"/>
      <c r="AJ12" s="178"/>
      <c r="AK12" s="184"/>
      <c r="AL12" s="181"/>
      <c r="AM12" s="229"/>
      <c r="AN12" s="47"/>
      <c r="AO12" s="47"/>
      <c r="AP12" s="95"/>
      <c r="AQ12" s="95"/>
      <c r="AR12" s="95"/>
    </row>
    <row r="13" spans="1:44" ht="12" customHeight="1">
      <c r="A13" s="43"/>
      <c r="B13" s="192"/>
      <c r="C13" s="193"/>
      <c r="D13" s="194"/>
      <c r="E13" s="38"/>
      <c r="F13" s="38"/>
      <c r="G13" s="38"/>
      <c r="H13" s="38"/>
      <c r="I13" s="39"/>
      <c r="J13" s="213"/>
      <c r="K13" s="214"/>
      <c r="L13" s="214"/>
      <c r="M13" s="214"/>
      <c r="N13" s="215"/>
      <c r="O13" s="37"/>
      <c r="P13" s="38"/>
      <c r="Q13" s="38"/>
      <c r="R13" s="38"/>
      <c r="S13" s="39"/>
      <c r="T13" s="37"/>
      <c r="U13" s="38"/>
      <c r="V13" s="38"/>
      <c r="W13" s="38"/>
      <c r="X13" s="39"/>
      <c r="Y13" s="37"/>
      <c r="Z13" s="38"/>
      <c r="AA13" s="38"/>
      <c r="AB13" s="38"/>
      <c r="AC13" s="51"/>
      <c r="AD13" s="203"/>
      <c r="AE13" s="206"/>
      <c r="AF13" s="218"/>
      <c r="AG13" s="179"/>
      <c r="AH13" s="179"/>
      <c r="AI13" s="179"/>
      <c r="AJ13" s="179"/>
      <c r="AK13" s="185"/>
      <c r="AL13" s="182"/>
      <c r="AM13" s="230"/>
      <c r="AN13" s="47"/>
      <c r="AO13" s="47"/>
      <c r="AP13" s="95"/>
      <c r="AQ13" s="95"/>
      <c r="AR13" s="95"/>
    </row>
    <row r="14" spans="1:44" ht="21" customHeight="1">
      <c r="A14" s="43"/>
      <c r="B14" s="219" t="s">
        <v>71</v>
      </c>
      <c r="C14" s="187"/>
      <c r="D14" s="188"/>
      <c r="E14" s="31"/>
      <c r="F14" s="31"/>
      <c r="G14" s="31" t="str">
        <f>IF(E16=2,"○",IF(I16=2,"●",""))</f>
        <v>○</v>
      </c>
      <c r="H14" s="31"/>
      <c r="I14" s="32"/>
      <c r="J14" s="30"/>
      <c r="K14" s="31"/>
      <c r="L14" s="31" t="str">
        <f>IF(J16=2,"○",IF(N16=2,"●",""))</f>
        <v>●</v>
      </c>
      <c r="M14" s="31"/>
      <c r="N14" s="32"/>
      <c r="O14" s="207"/>
      <c r="P14" s="208"/>
      <c r="Q14" s="208"/>
      <c r="R14" s="208"/>
      <c r="S14" s="209"/>
      <c r="T14" s="30"/>
      <c r="U14" s="31"/>
      <c r="V14" s="31" t="str">
        <f>IF(T16=2,"○",IF(X16=2,"●",""))</f>
        <v>○</v>
      </c>
      <c r="W14" s="31"/>
      <c r="X14" s="32"/>
      <c r="Y14" s="30"/>
      <c r="Z14" s="31"/>
      <c r="AA14" s="31" t="str">
        <f>IF(Y16=2,"○",IF(AC16=2,"●",""))</f>
        <v>●</v>
      </c>
      <c r="AB14" s="31"/>
      <c r="AC14" s="49"/>
      <c r="AD14" s="201">
        <f>IF(J16=2,1,0)+IF(T16=2,1,0)+IF(E16=2,1,0)+IF(Y16=2,1,0)</f>
        <v>2</v>
      </c>
      <c r="AE14" s="204" t="s">
        <v>45</v>
      </c>
      <c r="AF14" s="216">
        <f>IF(N16=2,1,0)+IF(X16=2,1,0)+IF(I16=2,1,0)+IF(AC16=2,1,0)</f>
        <v>2</v>
      </c>
      <c r="AG14" s="177">
        <f>E16+J16+T16+Y16</f>
        <v>5</v>
      </c>
      <c r="AH14" s="177">
        <f>I16+N16+X16+AC16</f>
        <v>6</v>
      </c>
      <c r="AI14" s="177">
        <f>F15+F16+F17+K15+K16+K17+U15+U16+U17+Z15+Z16+Z17</f>
        <v>139</v>
      </c>
      <c r="AJ14" s="177">
        <f>M15+M16+M17+H15+H16+H17+W15+W16+W17+AB15+AB16+AB17</f>
        <v>145</v>
      </c>
      <c r="AK14" s="183">
        <f>IF(AH14=0,"8/0",AG14/AH14)</f>
        <v>0.8333333333333334</v>
      </c>
      <c r="AL14" s="180">
        <f>AI14/AJ14</f>
        <v>0.9586206896551724</v>
      </c>
      <c r="AM14" s="228">
        <v>4</v>
      </c>
      <c r="AN14" s="47"/>
      <c r="AO14" s="69"/>
      <c r="AP14" s="96"/>
      <c r="AQ14" s="95"/>
      <c r="AR14" s="95"/>
    </row>
    <row r="15" spans="1:44" ht="15" customHeight="1">
      <c r="A15" s="43"/>
      <c r="B15" s="189"/>
      <c r="C15" s="190"/>
      <c r="D15" s="191"/>
      <c r="E15" s="41"/>
      <c r="F15" s="40">
        <f>R5</f>
        <v>6</v>
      </c>
      <c r="G15" s="41" t="s">
        <v>46</v>
      </c>
      <c r="H15" s="42">
        <f>P5</f>
        <v>15</v>
      </c>
      <c r="I15" s="42"/>
      <c r="J15" s="40"/>
      <c r="K15" s="40">
        <f>R10</f>
        <v>11</v>
      </c>
      <c r="L15" s="41" t="s">
        <v>46</v>
      </c>
      <c r="M15" s="42">
        <f>P10</f>
        <v>15</v>
      </c>
      <c r="N15" s="42"/>
      <c r="O15" s="210"/>
      <c r="P15" s="211"/>
      <c r="Q15" s="211"/>
      <c r="R15" s="211"/>
      <c r="S15" s="212"/>
      <c r="T15" s="34"/>
      <c r="U15" s="93">
        <v>15</v>
      </c>
      <c r="V15" s="35" t="s">
        <v>46</v>
      </c>
      <c r="W15" s="94">
        <v>9</v>
      </c>
      <c r="X15" s="36"/>
      <c r="Y15" s="34"/>
      <c r="Z15" s="93">
        <v>12</v>
      </c>
      <c r="AA15" s="35" t="s">
        <v>46</v>
      </c>
      <c r="AB15" s="94">
        <v>15</v>
      </c>
      <c r="AC15" s="50"/>
      <c r="AD15" s="202"/>
      <c r="AE15" s="205"/>
      <c r="AF15" s="217"/>
      <c r="AG15" s="178"/>
      <c r="AH15" s="178"/>
      <c r="AI15" s="178"/>
      <c r="AJ15" s="178"/>
      <c r="AK15" s="184"/>
      <c r="AL15" s="181"/>
      <c r="AM15" s="229"/>
      <c r="AN15" s="47"/>
      <c r="AO15" s="47"/>
      <c r="AP15" s="95"/>
      <c r="AQ15" s="95"/>
      <c r="AR15" s="95"/>
    </row>
    <row r="16" spans="1:44" ht="15" customHeight="1">
      <c r="A16" s="43"/>
      <c r="B16" s="189"/>
      <c r="C16" s="190"/>
      <c r="D16" s="191"/>
      <c r="E16" s="41">
        <f>IF(F15&gt;H15,1)+IF(F16&gt;H16,1)+IF(F17&gt;H17,1)</f>
        <v>2</v>
      </c>
      <c r="F16" s="40">
        <f>R6</f>
        <v>15</v>
      </c>
      <c r="G16" s="41" t="s">
        <v>46</v>
      </c>
      <c r="H16" s="42">
        <f>P6</f>
        <v>11</v>
      </c>
      <c r="I16" s="42">
        <f>IF(H15&gt;F15,1)+IF(H16&gt;F16,1)+IF(H17&gt;F17,1)</f>
        <v>1</v>
      </c>
      <c r="J16" s="40">
        <f>IF(K15&gt;M15,1)+IF(K16&gt;M16,1)+IF(K17&gt;M17,1)</f>
        <v>1</v>
      </c>
      <c r="K16" s="40">
        <f>R11</f>
        <v>15</v>
      </c>
      <c r="L16" s="41" t="s">
        <v>46</v>
      </c>
      <c r="M16" s="42">
        <f>P11</f>
        <v>8</v>
      </c>
      <c r="N16" s="42">
        <f>IF(M15&gt;K15,1)+IF(M16&gt;K16,1)+IF(M17&gt;K17,1)</f>
        <v>2</v>
      </c>
      <c r="O16" s="210"/>
      <c r="P16" s="211"/>
      <c r="Q16" s="211"/>
      <c r="R16" s="211"/>
      <c r="S16" s="212"/>
      <c r="T16" s="34">
        <f>IF(U15&gt;W15,1)+IF(U16&gt;W16,1)+IF(U17&gt;W17,1)</f>
        <v>2</v>
      </c>
      <c r="U16" s="93">
        <v>11</v>
      </c>
      <c r="V16" s="35" t="s">
        <v>46</v>
      </c>
      <c r="W16" s="94">
        <v>15</v>
      </c>
      <c r="X16" s="36">
        <f>IF(W15&gt;U15,1)+IF(W16&gt;U16,1)+IF(W17&gt;U17,1)</f>
        <v>1</v>
      </c>
      <c r="Y16" s="34">
        <f>IF(Z15&gt;AB15,1)+IF(Z16&gt;AB16,1)+IF(Z17&gt;AB17,1)</f>
        <v>0</v>
      </c>
      <c r="Z16" s="93">
        <v>13</v>
      </c>
      <c r="AA16" s="35" t="s">
        <v>46</v>
      </c>
      <c r="AB16" s="94">
        <v>15</v>
      </c>
      <c r="AC16" s="50">
        <f>IF(AB15&gt;Z15,1)+IF(AB16&gt;Z16,1)+IF(AB17&gt;Z17,1)</f>
        <v>2</v>
      </c>
      <c r="AD16" s="202"/>
      <c r="AE16" s="205"/>
      <c r="AF16" s="217"/>
      <c r="AG16" s="178"/>
      <c r="AH16" s="178"/>
      <c r="AI16" s="178"/>
      <c r="AJ16" s="178"/>
      <c r="AK16" s="184"/>
      <c r="AL16" s="181"/>
      <c r="AM16" s="229"/>
      <c r="AN16" s="47"/>
      <c r="AO16" s="47"/>
      <c r="AP16" s="95"/>
      <c r="AQ16" s="95"/>
      <c r="AR16" s="95"/>
    </row>
    <row r="17" spans="1:44" ht="15" customHeight="1">
      <c r="A17" s="43"/>
      <c r="B17" s="189"/>
      <c r="C17" s="190"/>
      <c r="D17" s="191"/>
      <c r="E17" s="41"/>
      <c r="F17" s="40">
        <f>R7</f>
        <v>15</v>
      </c>
      <c r="G17" s="41" t="s">
        <v>46</v>
      </c>
      <c r="H17" s="42">
        <f>P7</f>
        <v>12</v>
      </c>
      <c r="I17" s="42"/>
      <c r="J17" s="40"/>
      <c r="K17" s="40">
        <f>R12</f>
        <v>9</v>
      </c>
      <c r="L17" s="41" t="s">
        <v>46</v>
      </c>
      <c r="M17" s="42">
        <f>P12</f>
        <v>15</v>
      </c>
      <c r="N17" s="42"/>
      <c r="O17" s="210"/>
      <c r="P17" s="211"/>
      <c r="Q17" s="211"/>
      <c r="R17" s="211"/>
      <c r="S17" s="212"/>
      <c r="T17" s="34"/>
      <c r="U17" s="93">
        <v>17</v>
      </c>
      <c r="V17" s="35" t="s">
        <v>46</v>
      </c>
      <c r="W17" s="94">
        <v>15</v>
      </c>
      <c r="X17" s="36"/>
      <c r="Y17" s="34"/>
      <c r="Z17" s="93"/>
      <c r="AA17" s="35" t="s">
        <v>46</v>
      </c>
      <c r="AB17" s="94"/>
      <c r="AC17" s="50"/>
      <c r="AD17" s="202"/>
      <c r="AE17" s="205"/>
      <c r="AF17" s="217"/>
      <c r="AG17" s="178"/>
      <c r="AH17" s="178"/>
      <c r="AI17" s="178"/>
      <c r="AJ17" s="178"/>
      <c r="AK17" s="184"/>
      <c r="AL17" s="181"/>
      <c r="AM17" s="229"/>
      <c r="AN17" s="47"/>
      <c r="AO17" s="47"/>
      <c r="AP17" s="95"/>
      <c r="AQ17" s="95"/>
      <c r="AR17" s="95"/>
    </row>
    <row r="18" spans="1:44" ht="12" customHeight="1">
      <c r="A18" s="43"/>
      <c r="B18" s="192"/>
      <c r="C18" s="193"/>
      <c r="D18" s="194"/>
      <c r="E18" s="38"/>
      <c r="F18" s="38"/>
      <c r="G18" s="38"/>
      <c r="H18" s="38"/>
      <c r="I18" s="39"/>
      <c r="J18" s="37"/>
      <c r="K18" s="38"/>
      <c r="L18" s="38"/>
      <c r="M18" s="38"/>
      <c r="N18" s="39"/>
      <c r="O18" s="213"/>
      <c r="P18" s="214"/>
      <c r="Q18" s="214"/>
      <c r="R18" s="214"/>
      <c r="S18" s="215"/>
      <c r="T18" s="37"/>
      <c r="U18" s="38"/>
      <c r="V18" s="38"/>
      <c r="W18" s="38"/>
      <c r="X18" s="39"/>
      <c r="Y18" s="37"/>
      <c r="Z18" s="38"/>
      <c r="AA18" s="38"/>
      <c r="AB18" s="38"/>
      <c r="AC18" s="51"/>
      <c r="AD18" s="203"/>
      <c r="AE18" s="206"/>
      <c r="AF18" s="218"/>
      <c r="AG18" s="179"/>
      <c r="AH18" s="179"/>
      <c r="AI18" s="179"/>
      <c r="AJ18" s="179"/>
      <c r="AK18" s="185"/>
      <c r="AL18" s="182"/>
      <c r="AM18" s="230"/>
      <c r="AN18" s="47"/>
      <c r="AO18" s="47"/>
      <c r="AP18" s="95"/>
      <c r="AQ18" s="95"/>
      <c r="AR18" s="95"/>
    </row>
    <row r="19" spans="1:42" ht="21" customHeight="1">
      <c r="A19" s="43"/>
      <c r="B19" s="219" t="s">
        <v>72</v>
      </c>
      <c r="C19" s="187"/>
      <c r="D19" s="188"/>
      <c r="E19" s="31"/>
      <c r="F19" s="31"/>
      <c r="G19" s="31" t="str">
        <f>IF(E21=2,"○",IF(I21=2,"●",""))</f>
        <v>●</v>
      </c>
      <c r="H19" s="31"/>
      <c r="I19" s="32"/>
      <c r="J19" s="30"/>
      <c r="K19" s="31"/>
      <c r="L19" s="31" t="str">
        <f>IF(J21=2,"○",IF(N21=2,"●",""))</f>
        <v>○</v>
      </c>
      <c r="M19" s="31"/>
      <c r="N19" s="32"/>
      <c r="O19" s="30"/>
      <c r="P19" s="31"/>
      <c r="Q19" s="31" t="str">
        <f>IF(O21=2,"○",IF(S21=2,"●",""))</f>
        <v>●</v>
      </c>
      <c r="R19" s="31"/>
      <c r="S19" s="32"/>
      <c r="T19" s="207"/>
      <c r="U19" s="208"/>
      <c r="V19" s="208"/>
      <c r="W19" s="208"/>
      <c r="X19" s="209"/>
      <c r="Y19" s="30"/>
      <c r="Z19" s="31"/>
      <c r="AA19" s="31" t="str">
        <f>IF(Y21=2,"○",IF(AC21=2,"●",""))</f>
        <v>○</v>
      </c>
      <c r="AB19" s="31"/>
      <c r="AC19" s="49"/>
      <c r="AD19" s="201">
        <f>IF(E21=2,1,0)+IF(J21=2,1,0)+IF(O21=2,1,0)+IF(Y21=2,1,0)</f>
        <v>2</v>
      </c>
      <c r="AE19" s="204" t="s">
        <v>45</v>
      </c>
      <c r="AF19" s="216">
        <f>IF(I21=2,1,0)+IF(N21=2,1,0)+IF(S21=2,1,0)+IF(AC21=2,1,0)</f>
        <v>2</v>
      </c>
      <c r="AG19" s="177">
        <f>E21+J21+O21+Y21</f>
        <v>6</v>
      </c>
      <c r="AH19" s="177">
        <f>I21+N21+S21+AC21</f>
        <v>6</v>
      </c>
      <c r="AI19" s="177">
        <f>F20+F21+F22+K20+K21+K22+P20+P21+P22+Z20+Z21+Z22</f>
        <v>170</v>
      </c>
      <c r="AJ19" s="177">
        <f>H20+H21+H22+R20+M20+M21+M22+R21+R22+AB20+AB21+AB22</f>
        <v>166</v>
      </c>
      <c r="AK19" s="183">
        <f>IF(AH19=0,"8/0",AG19/AH19)</f>
        <v>1</v>
      </c>
      <c r="AL19" s="180">
        <f>AI19/AJ19</f>
        <v>1.0240963855421688</v>
      </c>
      <c r="AM19" s="228">
        <v>2</v>
      </c>
      <c r="AN19" s="47"/>
      <c r="AO19" s="69"/>
      <c r="AP19" s="33"/>
    </row>
    <row r="20" spans="1:44" ht="15" customHeight="1">
      <c r="A20" s="43"/>
      <c r="B20" s="189"/>
      <c r="C20" s="190"/>
      <c r="D20" s="191"/>
      <c r="E20" s="41"/>
      <c r="F20" s="40">
        <f>W5</f>
        <v>17</v>
      </c>
      <c r="G20" s="41" t="s">
        <v>46</v>
      </c>
      <c r="H20" s="42">
        <f>U5</f>
        <v>16</v>
      </c>
      <c r="I20" s="42"/>
      <c r="J20" s="40"/>
      <c r="K20" s="40">
        <f>W10</f>
        <v>15</v>
      </c>
      <c r="L20" s="41" t="s">
        <v>46</v>
      </c>
      <c r="M20" s="42">
        <f>U10</f>
        <v>12</v>
      </c>
      <c r="N20" s="42"/>
      <c r="O20" s="40"/>
      <c r="P20" s="40">
        <f>W15</f>
        <v>9</v>
      </c>
      <c r="Q20" s="41" t="s">
        <v>46</v>
      </c>
      <c r="R20" s="42">
        <f>U15</f>
        <v>15</v>
      </c>
      <c r="S20" s="42"/>
      <c r="T20" s="210"/>
      <c r="U20" s="211"/>
      <c r="V20" s="211"/>
      <c r="W20" s="211"/>
      <c r="X20" s="212"/>
      <c r="Y20" s="34"/>
      <c r="Z20" s="93">
        <v>15</v>
      </c>
      <c r="AA20" s="35" t="s">
        <v>46</v>
      </c>
      <c r="AB20" s="94">
        <v>17</v>
      </c>
      <c r="AC20" s="50"/>
      <c r="AD20" s="202"/>
      <c r="AE20" s="205"/>
      <c r="AF20" s="217"/>
      <c r="AG20" s="178"/>
      <c r="AH20" s="178"/>
      <c r="AI20" s="178"/>
      <c r="AJ20" s="178"/>
      <c r="AK20" s="184"/>
      <c r="AL20" s="181"/>
      <c r="AM20" s="229"/>
      <c r="AN20" s="47"/>
      <c r="AO20" s="25"/>
      <c r="AP20" s="26"/>
      <c r="AQ20" s="26"/>
      <c r="AR20" s="26"/>
    </row>
    <row r="21" spans="1:44" ht="15" customHeight="1">
      <c r="A21" s="43"/>
      <c r="B21" s="189"/>
      <c r="C21" s="190"/>
      <c r="D21" s="191"/>
      <c r="E21" s="41">
        <f>IF(F20&gt;H20,1)+IF(F21&gt;H21,1)+IF(F22&gt;H22,1)</f>
        <v>1</v>
      </c>
      <c r="F21" s="40">
        <f>W6</f>
        <v>10</v>
      </c>
      <c r="G21" s="41" t="s">
        <v>46</v>
      </c>
      <c r="H21" s="42">
        <f>U6</f>
        <v>15</v>
      </c>
      <c r="I21" s="42">
        <f>IF(H20&gt;F20,1)+IF(H21&gt;F21,1)+IF(H22&gt;F22,1)</f>
        <v>2</v>
      </c>
      <c r="J21" s="40">
        <f>IF(K20&gt;M20,1)+IF(K21&gt;M21,1)+IF(K22&gt;M22,1)</f>
        <v>2</v>
      </c>
      <c r="K21" s="40">
        <f>W11</f>
        <v>16</v>
      </c>
      <c r="L21" s="41" t="s">
        <v>46</v>
      </c>
      <c r="M21" s="42">
        <f>U11</f>
        <v>17</v>
      </c>
      <c r="N21" s="42">
        <f>IF(M20&gt;K20,1)+IF(M21&gt;K21,1)+IF(M22&gt;K22,1)</f>
        <v>1</v>
      </c>
      <c r="O21" s="40">
        <f>IF(P20&gt;R20,1)+IF(P21&gt;R21,1)+IF(P22&gt;R22,1)</f>
        <v>1</v>
      </c>
      <c r="P21" s="40">
        <f>W16</f>
        <v>15</v>
      </c>
      <c r="Q21" s="41" t="s">
        <v>46</v>
      </c>
      <c r="R21" s="42">
        <f>U16</f>
        <v>11</v>
      </c>
      <c r="S21" s="42">
        <f>IF(R20&gt;P20,1)+IF(R21&gt;P21,1)+IF(R22&gt;P22,1)</f>
        <v>2</v>
      </c>
      <c r="T21" s="210"/>
      <c r="U21" s="211"/>
      <c r="V21" s="211"/>
      <c r="W21" s="211"/>
      <c r="X21" s="212"/>
      <c r="Y21" s="34">
        <f>IF(Z20&gt;AB20,1)+IF(Z21&gt;AB21,1)+IF(Z22&gt;AB22,1)</f>
        <v>2</v>
      </c>
      <c r="Z21" s="93">
        <v>15</v>
      </c>
      <c r="AA21" s="35" t="s">
        <v>46</v>
      </c>
      <c r="AB21" s="94">
        <v>10</v>
      </c>
      <c r="AC21" s="50">
        <f>IF(AB20&gt;Z20,1)+IF(AB21&gt;Z21,1)+IF(AB22&gt;Z22,1)</f>
        <v>1</v>
      </c>
      <c r="AD21" s="202"/>
      <c r="AE21" s="205"/>
      <c r="AF21" s="217"/>
      <c r="AG21" s="178"/>
      <c r="AH21" s="178"/>
      <c r="AI21" s="178"/>
      <c r="AJ21" s="178"/>
      <c r="AK21" s="184"/>
      <c r="AL21" s="181"/>
      <c r="AM21" s="229"/>
      <c r="AN21" s="47"/>
      <c r="AO21" s="25"/>
      <c r="AP21" s="26"/>
      <c r="AQ21" s="26"/>
      <c r="AR21" s="26"/>
    </row>
    <row r="22" spans="1:44" ht="15" customHeight="1">
      <c r="A22" s="43"/>
      <c r="B22" s="189"/>
      <c r="C22" s="190"/>
      <c r="D22" s="191"/>
      <c r="E22" s="41"/>
      <c r="F22" s="40">
        <f>W7</f>
        <v>13</v>
      </c>
      <c r="G22" s="41" t="s">
        <v>46</v>
      </c>
      <c r="H22" s="42">
        <f>U7</f>
        <v>15</v>
      </c>
      <c r="I22" s="42"/>
      <c r="J22" s="40"/>
      <c r="K22" s="40">
        <f>W12</f>
        <v>15</v>
      </c>
      <c r="L22" s="41" t="s">
        <v>46</v>
      </c>
      <c r="M22" s="42">
        <f>U12</f>
        <v>11</v>
      </c>
      <c r="N22" s="42"/>
      <c r="O22" s="40"/>
      <c r="P22" s="40">
        <f>W17</f>
        <v>15</v>
      </c>
      <c r="Q22" s="41" t="s">
        <v>46</v>
      </c>
      <c r="R22" s="42">
        <f>U17</f>
        <v>17</v>
      </c>
      <c r="S22" s="42"/>
      <c r="T22" s="210"/>
      <c r="U22" s="211"/>
      <c r="V22" s="211"/>
      <c r="W22" s="211"/>
      <c r="X22" s="212"/>
      <c r="Y22" s="34"/>
      <c r="Z22" s="93">
        <v>15</v>
      </c>
      <c r="AA22" s="35" t="s">
        <v>46</v>
      </c>
      <c r="AB22" s="94">
        <v>10</v>
      </c>
      <c r="AC22" s="50"/>
      <c r="AD22" s="202"/>
      <c r="AE22" s="205"/>
      <c r="AF22" s="217"/>
      <c r="AG22" s="178"/>
      <c r="AH22" s="178"/>
      <c r="AI22" s="178"/>
      <c r="AJ22" s="178"/>
      <c r="AK22" s="184"/>
      <c r="AL22" s="181"/>
      <c r="AM22" s="229"/>
      <c r="AN22" s="47"/>
      <c r="AO22" s="25"/>
      <c r="AP22" s="26"/>
      <c r="AQ22" s="26"/>
      <c r="AR22" s="26"/>
    </row>
    <row r="23" spans="1:41" ht="12" customHeight="1">
      <c r="A23" s="43"/>
      <c r="B23" s="192"/>
      <c r="C23" s="193"/>
      <c r="D23" s="194"/>
      <c r="E23" s="38"/>
      <c r="F23" s="41"/>
      <c r="G23" s="38"/>
      <c r="H23" s="38"/>
      <c r="I23" s="39"/>
      <c r="J23" s="37"/>
      <c r="K23" s="38"/>
      <c r="L23" s="38"/>
      <c r="M23" s="38"/>
      <c r="N23" s="39"/>
      <c r="O23" s="37"/>
      <c r="P23" s="38"/>
      <c r="Q23" s="38"/>
      <c r="R23" s="38"/>
      <c r="S23" s="39"/>
      <c r="T23" s="213"/>
      <c r="U23" s="214"/>
      <c r="V23" s="214"/>
      <c r="W23" s="214"/>
      <c r="X23" s="215"/>
      <c r="Y23" s="37"/>
      <c r="Z23" s="38"/>
      <c r="AA23" s="38"/>
      <c r="AB23" s="38"/>
      <c r="AC23" s="51"/>
      <c r="AD23" s="203"/>
      <c r="AE23" s="206"/>
      <c r="AF23" s="218"/>
      <c r="AG23" s="179"/>
      <c r="AH23" s="179"/>
      <c r="AI23" s="179"/>
      <c r="AJ23" s="179"/>
      <c r="AK23" s="185"/>
      <c r="AL23" s="182"/>
      <c r="AM23" s="230"/>
      <c r="AN23" s="47"/>
      <c r="AO23" s="47"/>
    </row>
    <row r="24" spans="1:42" ht="21" customHeight="1">
      <c r="A24" s="43"/>
      <c r="B24" s="219" t="s">
        <v>73</v>
      </c>
      <c r="C24" s="187"/>
      <c r="D24" s="188"/>
      <c r="E24" s="31"/>
      <c r="F24" s="41"/>
      <c r="G24" s="31" t="str">
        <f>IF(E26=2,"○",IF(I26=2,"●",""))</f>
        <v>●</v>
      </c>
      <c r="H24" s="31"/>
      <c r="I24" s="32"/>
      <c r="J24" s="30"/>
      <c r="K24" s="31"/>
      <c r="L24" s="31" t="str">
        <f>IF(J26=2,"○",IF(N26=2,"●",""))</f>
        <v>●</v>
      </c>
      <c r="M24" s="31"/>
      <c r="N24" s="32"/>
      <c r="O24" s="30"/>
      <c r="P24" s="31"/>
      <c r="Q24" s="31" t="str">
        <f>IF(O26=2,"○",IF(S26=2,"●",""))</f>
        <v>○</v>
      </c>
      <c r="R24" s="31"/>
      <c r="S24" s="32"/>
      <c r="T24" s="30"/>
      <c r="U24" s="31"/>
      <c r="V24" s="31" t="str">
        <f>IF(T26=2,"○",IF(X26=2,"●",""))</f>
        <v>●</v>
      </c>
      <c r="W24" s="31"/>
      <c r="X24" s="32"/>
      <c r="Y24" s="207"/>
      <c r="Z24" s="208"/>
      <c r="AA24" s="208"/>
      <c r="AB24" s="208"/>
      <c r="AC24" s="233"/>
      <c r="AD24" s="201">
        <f>IF(E26=2,1,0)+IF(J26=2,1,0)+IF(O26=2,1,0)+IF(T26=2,1,0)</f>
        <v>1</v>
      </c>
      <c r="AE24" s="204" t="s">
        <v>45</v>
      </c>
      <c r="AF24" s="216">
        <f>IF(I26=2,1,0)+IF(N26=2,1,0)+IF(S26=2,1,0)+IF(X26=2,1,0)</f>
        <v>3</v>
      </c>
      <c r="AG24" s="177">
        <f>E26+J26+O26+T26</f>
        <v>3</v>
      </c>
      <c r="AH24" s="177">
        <f>I26+N26+S26+X26</f>
        <v>6</v>
      </c>
      <c r="AI24" s="177">
        <f>F25+F26+F27+K25+K26+K27+P25+P26+P27+U25+U26+U27</f>
        <v>116</v>
      </c>
      <c r="AJ24" s="177">
        <f>H25+H26+H27+M25+M26+M27+R25+R26+R27+W25+W26+W27</f>
        <v>132</v>
      </c>
      <c r="AK24" s="183">
        <f>IF(AH24=0,"8/0",AG24/AH24)</f>
        <v>0.5</v>
      </c>
      <c r="AL24" s="180">
        <f>AI24/AJ24</f>
        <v>0.8787878787878788</v>
      </c>
      <c r="AM24" s="228">
        <v>5</v>
      </c>
      <c r="AN24" s="47"/>
      <c r="AO24" s="69"/>
      <c r="AP24" s="33"/>
    </row>
    <row r="25" spans="1:44" ht="15" customHeight="1">
      <c r="A25" s="43"/>
      <c r="B25" s="189"/>
      <c r="C25" s="190"/>
      <c r="D25" s="191"/>
      <c r="E25" s="41"/>
      <c r="F25" s="40">
        <f>AB5</f>
        <v>10</v>
      </c>
      <c r="G25" s="41" t="s">
        <v>46</v>
      </c>
      <c r="H25" s="42">
        <f>Z5</f>
        <v>15</v>
      </c>
      <c r="I25" s="42"/>
      <c r="J25" s="40"/>
      <c r="K25" s="40">
        <f>AB10</f>
        <v>12</v>
      </c>
      <c r="L25" s="41" t="s">
        <v>46</v>
      </c>
      <c r="M25" s="42">
        <f>Z10</f>
        <v>15</v>
      </c>
      <c r="N25" s="42"/>
      <c r="O25" s="40"/>
      <c r="P25" s="40">
        <f>AB15</f>
        <v>15</v>
      </c>
      <c r="Q25" s="41" t="s">
        <v>46</v>
      </c>
      <c r="R25" s="42">
        <f>Z15</f>
        <v>12</v>
      </c>
      <c r="S25" s="42"/>
      <c r="T25" s="40"/>
      <c r="U25" s="40">
        <f>AB20</f>
        <v>17</v>
      </c>
      <c r="V25" s="41" t="s">
        <v>46</v>
      </c>
      <c r="W25" s="42">
        <f>Z20</f>
        <v>15</v>
      </c>
      <c r="X25" s="42"/>
      <c r="Y25" s="210"/>
      <c r="Z25" s="211"/>
      <c r="AA25" s="211"/>
      <c r="AB25" s="211"/>
      <c r="AC25" s="234"/>
      <c r="AD25" s="202"/>
      <c r="AE25" s="205"/>
      <c r="AF25" s="217"/>
      <c r="AG25" s="178"/>
      <c r="AH25" s="178"/>
      <c r="AI25" s="178"/>
      <c r="AJ25" s="178"/>
      <c r="AK25" s="184"/>
      <c r="AL25" s="181"/>
      <c r="AM25" s="229"/>
      <c r="AN25" s="47"/>
      <c r="AO25" s="25"/>
      <c r="AP25" s="26"/>
      <c r="AQ25" s="26"/>
      <c r="AR25" s="26"/>
    </row>
    <row r="26" spans="1:44" ht="15" customHeight="1">
      <c r="A26" s="43"/>
      <c r="B26" s="189"/>
      <c r="C26" s="190"/>
      <c r="D26" s="191"/>
      <c r="E26" s="41">
        <f>IF(F25&gt;H25,1)+IF(F26&gt;H26,1)+IF(F27&gt;H27,1)</f>
        <v>0</v>
      </c>
      <c r="F26" s="40">
        <f>AB6</f>
        <v>11</v>
      </c>
      <c r="G26" s="41" t="s">
        <v>46</v>
      </c>
      <c r="H26" s="42">
        <f>Z6</f>
        <v>15</v>
      </c>
      <c r="I26" s="42">
        <f>IF(H25&gt;F25,1)+IF(H26&gt;F26,1)+IF(H27&gt;F27,1)</f>
        <v>2</v>
      </c>
      <c r="J26" s="40">
        <f>IF(K25&gt;M25,1)+IF(K26&gt;M26,1)+IF(K27&gt;M27,1)</f>
        <v>0</v>
      </c>
      <c r="K26" s="40">
        <f>AB11</f>
        <v>16</v>
      </c>
      <c r="L26" s="41" t="s">
        <v>46</v>
      </c>
      <c r="M26" s="42">
        <f>Z11</f>
        <v>17</v>
      </c>
      <c r="N26" s="42">
        <f>IF(M25&gt;K25,1)+IF(M26&gt;K26,1)+IF(M27&gt;K27,1)</f>
        <v>2</v>
      </c>
      <c r="O26" s="40">
        <f>IF(P25&gt;R25,1)+IF(P26&gt;R26,1)+IF(P27&gt;R27,1)</f>
        <v>2</v>
      </c>
      <c r="P26" s="40">
        <f>AB16</f>
        <v>15</v>
      </c>
      <c r="Q26" s="41" t="s">
        <v>46</v>
      </c>
      <c r="R26" s="42">
        <f>Z16</f>
        <v>13</v>
      </c>
      <c r="S26" s="42">
        <f>IF(R25&gt;P25,1)+IF(R26&gt;P26,1)+IF(R27&gt;P27,1)</f>
        <v>0</v>
      </c>
      <c r="T26" s="40">
        <f>IF(U25&gt;W25,1)+IF(U26&gt;W26,1)+IF(U27&gt;W27,1)</f>
        <v>1</v>
      </c>
      <c r="U26" s="40">
        <f>AB21</f>
        <v>10</v>
      </c>
      <c r="V26" s="41" t="s">
        <v>46</v>
      </c>
      <c r="W26" s="42">
        <f>Z21</f>
        <v>15</v>
      </c>
      <c r="X26" s="42">
        <f>IF(W25&gt;U25,1)+IF(W26&gt;U26,1)+IF(W27&gt;U27,1)</f>
        <v>2</v>
      </c>
      <c r="Y26" s="210"/>
      <c r="Z26" s="211"/>
      <c r="AA26" s="211"/>
      <c r="AB26" s="211"/>
      <c r="AC26" s="234"/>
      <c r="AD26" s="202"/>
      <c r="AE26" s="205"/>
      <c r="AF26" s="217"/>
      <c r="AG26" s="178"/>
      <c r="AH26" s="178"/>
      <c r="AI26" s="178"/>
      <c r="AJ26" s="178"/>
      <c r="AK26" s="184"/>
      <c r="AL26" s="181"/>
      <c r="AM26" s="229"/>
      <c r="AN26" s="47"/>
      <c r="AO26" s="25"/>
      <c r="AP26" s="26"/>
      <c r="AQ26" s="26"/>
      <c r="AR26" s="26"/>
    </row>
    <row r="27" spans="1:44" ht="15" customHeight="1">
      <c r="A27" s="43"/>
      <c r="B27" s="189"/>
      <c r="C27" s="190"/>
      <c r="D27" s="191"/>
      <c r="E27" s="41"/>
      <c r="F27" s="40">
        <f>AB7</f>
        <v>0</v>
      </c>
      <c r="G27" s="41" t="s">
        <v>46</v>
      </c>
      <c r="H27" s="42">
        <f>Z7</f>
        <v>0</v>
      </c>
      <c r="I27" s="42"/>
      <c r="J27" s="40"/>
      <c r="K27" s="40">
        <f>AB12</f>
        <v>0</v>
      </c>
      <c r="L27" s="41" t="s">
        <v>46</v>
      </c>
      <c r="M27" s="42">
        <f>Z12</f>
        <v>0</v>
      </c>
      <c r="N27" s="42"/>
      <c r="O27" s="40"/>
      <c r="P27" s="40">
        <f>AB17</f>
        <v>0</v>
      </c>
      <c r="Q27" s="41" t="s">
        <v>46</v>
      </c>
      <c r="R27" s="42">
        <f>Z17</f>
        <v>0</v>
      </c>
      <c r="S27" s="42"/>
      <c r="T27" s="40"/>
      <c r="U27" s="40">
        <f>AB22</f>
        <v>10</v>
      </c>
      <c r="V27" s="41" t="s">
        <v>46</v>
      </c>
      <c r="W27" s="42">
        <f>Z22</f>
        <v>15</v>
      </c>
      <c r="X27" s="42"/>
      <c r="Y27" s="210"/>
      <c r="Z27" s="211"/>
      <c r="AA27" s="211"/>
      <c r="AB27" s="211"/>
      <c r="AC27" s="234"/>
      <c r="AD27" s="202"/>
      <c r="AE27" s="205"/>
      <c r="AF27" s="217"/>
      <c r="AG27" s="178"/>
      <c r="AH27" s="178"/>
      <c r="AI27" s="178"/>
      <c r="AJ27" s="178"/>
      <c r="AK27" s="184"/>
      <c r="AL27" s="181"/>
      <c r="AM27" s="229"/>
      <c r="AN27" s="47"/>
      <c r="AO27" s="25"/>
      <c r="AP27" s="26"/>
      <c r="AQ27" s="26"/>
      <c r="AR27" s="26"/>
    </row>
    <row r="28" spans="1:41" ht="12" customHeight="1" thickBot="1">
      <c r="A28" s="43"/>
      <c r="B28" s="221"/>
      <c r="C28" s="222"/>
      <c r="D28" s="223"/>
      <c r="E28" s="45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235"/>
      <c r="Z28" s="236"/>
      <c r="AA28" s="236"/>
      <c r="AB28" s="236"/>
      <c r="AC28" s="237"/>
      <c r="AD28" s="224"/>
      <c r="AE28" s="225"/>
      <c r="AF28" s="226"/>
      <c r="AG28" s="220"/>
      <c r="AH28" s="220"/>
      <c r="AI28" s="220"/>
      <c r="AJ28" s="220"/>
      <c r="AK28" s="227"/>
      <c r="AL28" s="232"/>
      <c r="AM28" s="231"/>
      <c r="AN28" s="47"/>
      <c r="AO28" s="47"/>
    </row>
    <row r="29" spans="1:66" ht="23.25" customHeight="1">
      <c r="A29" s="4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7"/>
      <c r="AO29" s="25"/>
      <c r="AP29" s="26"/>
      <c r="AQ29" s="26"/>
      <c r="AR29" s="26"/>
      <c r="AS29" s="26"/>
      <c r="AT29" s="26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41" ht="54" customHeight="1">
      <c r="A30" s="43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</sheetData>
  <sheetProtection/>
  <mergeCells count="68">
    <mergeCell ref="T3:X3"/>
    <mergeCell ref="AD3:AF3"/>
    <mergeCell ref="Y3:AC3"/>
    <mergeCell ref="B3:D3"/>
    <mergeCell ref="E3:I3"/>
    <mergeCell ref="J3:N3"/>
    <mergeCell ref="O3:S3"/>
    <mergeCell ref="B4:D8"/>
    <mergeCell ref="E4:I8"/>
    <mergeCell ref="AD4:AD8"/>
    <mergeCell ref="AE4:AE8"/>
    <mergeCell ref="AF4:AF8"/>
    <mergeCell ref="AG4:AG8"/>
    <mergeCell ref="AH4:AH8"/>
    <mergeCell ref="AL4:AL8"/>
    <mergeCell ref="AI4:AI8"/>
    <mergeCell ref="AJ4:AJ8"/>
    <mergeCell ref="AK4:AK8"/>
    <mergeCell ref="B9:D13"/>
    <mergeCell ref="J9:N13"/>
    <mergeCell ref="AD9:AD13"/>
    <mergeCell ref="AE9:AE13"/>
    <mergeCell ref="AF9:AF13"/>
    <mergeCell ref="AG9:AG13"/>
    <mergeCell ref="AH9:AH13"/>
    <mergeCell ref="AL9:AL13"/>
    <mergeCell ref="AI9:AI13"/>
    <mergeCell ref="AJ9:AJ13"/>
    <mergeCell ref="AK9:AK13"/>
    <mergeCell ref="B14:D18"/>
    <mergeCell ref="O14:S18"/>
    <mergeCell ref="AD14:AD18"/>
    <mergeCell ref="AE14:AE18"/>
    <mergeCell ref="AF14:AF18"/>
    <mergeCell ref="AG14:AG18"/>
    <mergeCell ref="AH14:AH18"/>
    <mergeCell ref="AL14:AL18"/>
    <mergeCell ref="AI14:AI18"/>
    <mergeCell ref="AJ14:AJ18"/>
    <mergeCell ref="AK14:AK18"/>
    <mergeCell ref="B19:D23"/>
    <mergeCell ref="T19:X23"/>
    <mergeCell ref="AD19:AD23"/>
    <mergeCell ref="AE19:AE23"/>
    <mergeCell ref="AL19:AL23"/>
    <mergeCell ref="AI19:AI23"/>
    <mergeCell ref="AJ19:AJ23"/>
    <mergeCell ref="AK19:AK23"/>
    <mergeCell ref="AG24:AG28"/>
    <mergeCell ref="AI24:AI28"/>
    <mergeCell ref="AJ24:AJ28"/>
    <mergeCell ref="AF19:AF23"/>
    <mergeCell ref="AG19:AG23"/>
    <mergeCell ref="AH19:AH23"/>
    <mergeCell ref="B24:D28"/>
    <mergeCell ref="AD24:AD28"/>
    <mergeCell ref="AE24:AE28"/>
    <mergeCell ref="AF24:AF28"/>
    <mergeCell ref="A2:AB2"/>
    <mergeCell ref="AK24:AK28"/>
    <mergeCell ref="AM4:AM8"/>
    <mergeCell ref="AM9:AM13"/>
    <mergeCell ref="AM14:AM18"/>
    <mergeCell ref="AM19:AM23"/>
    <mergeCell ref="AM24:AM28"/>
    <mergeCell ref="AH24:AH28"/>
    <mergeCell ref="AL24:AL28"/>
    <mergeCell ref="Y24:AC28"/>
  </mergeCells>
  <printOptions/>
  <pageMargins left="0.5905511811023623" right="0.1968503937007874" top="0.5905511811023623" bottom="0.3937007874015748" header="0.59055118110236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F48"/>
  <sheetViews>
    <sheetView zoomScale="70" zoomScaleNormal="70" zoomScaleSheetLayoutView="70" zoomScalePageLayoutView="0" workbookViewId="0" topLeftCell="A25">
      <selection activeCell="AD38" sqref="AD38:AD42"/>
    </sheetView>
  </sheetViews>
  <sheetFormatPr defaultColWidth="9.00390625" defaultRowHeight="13.5"/>
  <cols>
    <col min="1" max="1" width="3.625" style="3" customWidth="1"/>
    <col min="2" max="4" width="8.625" style="22" customWidth="1"/>
    <col min="5" max="6" width="3.625" style="22" customWidth="1"/>
    <col min="7" max="7" width="2.625" style="22" customWidth="1"/>
    <col min="8" max="11" width="3.625" style="22" customWidth="1"/>
    <col min="12" max="12" width="2.625" style="22" customWidth="1"/>
    <col min="13" max="16" width="3.625" style="22" customWidth="1"/>
    <col min="17" max="17" width="2.625" style="22" customWidth="1"/>
    <col min="18" max="21" width="3.625" style="22" customWidth="1"/>
    <col min="22" max="22" width="2.625" style="22" customWidth="1"/>
    <col min="23" max="24" width="3.625" style="22" customWidth="1"/>
    <col min="25" max="25" width="8.625" style="22" customWidth="1"/>
    <col min="26" max="26" width="2.75390625" style="22" customWidth="1"/>
    <col min="27" max="27" width="8.625" style="22" customWidth="1"/>
    <col min="28" max="28" width="9.75390625" style="22" customWidth="1"/>
    <col min="29" max="29" width="9.75390625" style="1" customWidth="1"/>
    <col min="30" max="30" width="8.75390625" style="1" customWidth="1"/>
    <col min="31" max="31" width="2.375" style="1" customWidth="1"/>
    <col min="32" max="32" width="6.00390625" style="1" customWidth="1"/>
    <col min="33" max="16384" width="9.00390625" style="3" customWidth="1"/>
  </cols>
  <sheetData>
    <row r="1" spans="1:32" s="29" customFormat="1" ht="54.75" customHeight="1">
      <c r="A1" s="43"/>
      <c r="B1" s="48" t="s">
        <v>47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54.75" customHeight="1">
      <c r="A2" s="131" t="s">
        <v>74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24"/>
      <c r="AD2" s="2"/>
      <c r="AE2" s="2"/>
      <c r="AF2" s="2"/>
    </row>
    <row r="3" spans="1:32" ht="24.75" customHeight="1" thickBot="1">
      <c r="A3" s="68"/>
      <c r="B3" s="84" t="s">
        <v>75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24"/>
      <c r="AD3" s="2"/>
      <c r="AE3" s="2"/>
      <c r="AF3" s="2"/>
    </row>
    <row r="4" spans="1:32" s="6" customFormat="1" ht="24.75" customHeight="1" thickBot="1">
      <c r="A4" s="23"/>
      <c r="B4" s="134" t="s">
        <v>0</v>
      </c>
      <c r="C4" s="132"/>
      <c r="D4" s="132"/>
      <c r="E4" s="135" t="str">
        <f>B5</f>
        <v>零－ZERO－</v>
      </c>
      <c r="F4" s="136"/>
      <c r="G4" s="136"/>
      <c r="H4" s="136"/>
      <c r="I4" s="137"/>
      <c r="J4" s="138" t="str">
        <f>B10</f>
        <v>PLAISIR　SECOND</v>
      </c>
      <c r="K4" s="136"/>
      <c r="L4" s="136"/>
      <c r="M4" s="136"/>
      <c r="N4" s="137"/>
      <c r="O4" s="138" t="str">
        <f>B15</f>
        <v>DARAZ　dagan</v>
      </c>
      <c r="P4" s="136"/>
      <c r="Q4" s="136"/>
      <c r="R4" s="136"/>
      <c r="S4" s="137"/>
      <c r="T4" s="138" t="str">
        <f>B20</f>
        <v>SKY</v>
      </c>
      <c r="U4" s="136"/>
      <c r="V4" s="136"/>
      <c r="W4" s="136"/>
      <c r="X4" s="266"/>
      <c r="Y4" s="132" t="s">
        <v>1</v>
      </c>
      <c r="Z4" s="132"/>
      <c r="AA4" s="133"/>
      <c r="AB4" s="86" t="s">
        <v>2</v>
      </c>
      <c r="AC4" s="85" t="s">
        <v>3</v>
      </c>
      <c r="AD4" s="87" t="s">
        <v>4</v>
      </c>
      <c r="AE4" s="5"/>
      <c r="AF4" s="5"/>
    </row>
    <row r="5" spans="1:32" s="6" customFormat="1" ht="21" customHeight="1">
      <c r="A5" s="23"/>
      <c r="B5" s="243" t="s">
        <v>77</v>
      </c>
      <c r="C5" s="244"/>
      <c r="D5" s="244"/>
      <c r="E5" s="143"/>
      <c r="F5" s="144"/>
      <c r="G5" s="144"/>
      <c r="H5" s="144"/>
      <c r="I5" s="145"/>
      <c r="J5" s="10"/>
      <c r="K5" s="11"/>
      <c r="L5" s="11" t="str">
        <f>IF(J7=2,"○",IF(N7=2,"●",""))</f>
        <v>○</v>
      </c>
      <c r="M5" s="11"/>
      <c r="N5" s="12"/>
      <c r="O5" s="10"/>
      <c r="P5" s="11"/>
      <c r="Q5" s="11" t="str">
        <f>IF(O7=2,"○",IF(S7=2,"●",""))</f>
        <v>○</v>
      </c>
      <c r="R5" s="11"/>
      <c r="S5" s="12"/>
      <c r="T5" s="10"/>
      <c r="U5" s="11"/>
      <c r="V5" s="11" t="str">
        <f>IF(T7=2,"○",IF(X7=2,"●",""))</f>
        <v>○</v>
      </c>
      <c r="W5" s="11"/>
      <c r="X5" s="13"/>
      <c r="Y5" s="151">
        <f>IF(J7=2,1,0)+IF(T7=2,1,0)+IF(O7=2,1,0)</f>
        <v>3</v>
      </c>
      <c r="Z5" s="151" t="s">
        <v>24</v>
      </c>
      <c r="AA5" s="149">
        <f>IF(N7=2,1,0)+IF(S7=2,1,0)+IF(X7=2,1,0)</f>
        <v>0</v>
      </c>
      <c r="AB5" s="251">
        <f>IF((N7+S7+X7)=0,"6/0",(J7+O7+T7)/(N7+S7+X7))</f>
        <v>6</v>
      </c>
      <c r="AC5" s="239">
        <f>(K6+K7+K8+P6+P7+P8+U6+U7+U8)/(M6+M7+M8+R6+R7+R8+W6+W7+W8)</f>
        <v>1.2682926829268293</v>
      </c>
      <c r="AD5" s="127">
        <v>1</v>
      </c>
      <c r="AE5" s="5"/>
      <c r="AF5" s="5"/>
    </row>
    <row r="6" spans="1:32" s="6" customFormat="1" ht="15" customHeight="1">
      <c r="A6" s="23"/>
      <c r="B6" s="243"/>
      <c r="C6" s="244"/>
      <c r="D6" s="244"/>
      <c r="E6" s="143"/>
      <c r="F6" s="144"/>
      <c r="G6" s="144"/>
      <c r="H6" s="144"/>
      <c r="I6" s="145"/>
      <c r="J6" s="10"/>
      <c r="K6" s="88">
        <v>16</v>
      </c>
      <c r="L6" s="11" t="s">
        <v>25</v>
      </c>
      <c r="M6" s="89">
        <v>14</v>
      </c>
      <c r="N6" s="12"/>
      <c r="O6" s="10"/>
      <c r="P6" s="88">
        <v>15</v>
      </c>
      <c r="Q6" s="11" t="s">
        <v>25</v>
      </c>
      <c r="R6" s="89">
        <v>11</v>
      </c>
      <c r="S6" s="12"/>
      <c r="T6" s="10"/>
      <c r="U6" s="88">
        <v>15</v>
      </c>
      <c r="V6" s="11" t="s">
        <v>25</v>
      </c>
      <c r="W6" s="89">
        <v>11</v>
      </c>
      <c r="X6" s="13"/>
      <c r="Y6" s="151"/>
      <c r="Z6" s="151"/>
      <c r="AA6" s="149"/>
      <c r="AB6" s="251"/>
      <c r="AC6" s="239"/>
      <c r="AD6" s="127"/>
      <c r="AE6" s="5"/>
      <c r="AF6" s="5"/>
    </row>
    <row r="7" spans="1:32" s="6" customFormat="1" ht="15" customHeight="1">
      <c r="A7" s="23"/>
      <c r="B7" s="243"/>
      <c r="C7" s="244"/>
      <c r="D7" s="244"/>
      <c r="E7" s="143"/>
      <c r="F7" s="144"/>
      <c r="G7" s="144"/>
      <c r="H7" s="144"/>
      <c r="I7" s="145"/>
      <c r="J7" s="10">
        <f>IF(K6&gt;M6,1)+IF(K7&gt;M7,1)+IF(K8&gt;M8,1)</f>
        <v>2</v>
      </c>
      <c r="K7" s="88">
        <v>15</v>
      </c>
      <c r="L7" s="11" t="s">
        <v>25</v>
      </c>
      <c r="M7" s="89">
        <v>10</v>
      </c>
      <c r="N7" s="12">
        <f>IF(M6&gt;K6,1)+IF(M7&gt;K7,1)+IF(M8&gt;K8,1)</f>
        <v>0</v>
      </c>
      <c r="O7" s="10">
        <f>IF(P6&gt;R6,1)+IF(P7&gt;R7,1)+IF(P8&gt;R8,1)</f>
        <v>2</v>
      </c>
      <c r="P7" s="88">
        <v>13</v>
      </c>
      <c r="Q7" s="11" t="s">
        <v>25</v>
      </c>
      <c r="R7" s="89">
        <v>15</v>
      </c>
      <c r="S7" s="12">
        <f>IF(R6&gt;P6,1)+IF(R7&gt;P7,1)+IF(R8&gt;P8,1)</f>
        <v>1</v>
      </c>
      <c r="T7" s="10">
        <f>IF(U6&gt;W6,1)+IF(U7&gt;W7,1)+IF(U8&gt;W8,1)</f>
        <v>2</v>
      </c>
      <c r="U7" s="88">
        <v>15</v>
      </c>
      <c r="V7" s="11" t="s">
        <v>25</v>
      </c>
      <c r="W7" s="89">
        <v>13</v>
      </c>
      <c r="X7" s="13">
        <f>IF(W6&gt;U6,1)+IF(W7&gt;U7,1)+IF(W8&gt;U8,1)</f>
        <v>0</v>
      </c>
      <c r="Y7" s="151"/>
      <c r="Z7" s="151"/>
      <c r="AA7" s="149"/>
      <c r="AB7" s="251"/>
      <c r="AC7" s="239"/>
      <c r="AD7" s="127"/>
      <c r="AE7" s="5"/>
      <c r="AF7" s="5"/>
    </row>
    <row r="8" spans="1:32" s="6" customFormat="1" ht="15" customHeight="1">
      <c r="A8" s="23"/>
      <c r="B8" s="243"/>
      <c r="C8" s="244"/>
      <c r="D8" s="244"/>
      <c r="E8" s="143"/>
      <c r="F8" s="144"/>
      <c r="G8" s="144"/>
      <c r="H8" s="144"/>
      <c r="I8" s="145"/>
      <c r="J8" s="10"/>
      <c r="K8" s="88"/>
      <c r="L8" s="11" t="s">
        <v>25</v>
      </c>
      <c r="M8" s="89"/>
      <c r="N8" s="12"/>
      <c r="O8" s="10"/>
      <c r="P8" s="88">
        <v>15</v>
      </c>
      <c r="Q8" s="11" t="s">
        <v>25</v>
      </c>
      <c r="R8" s="89">
        <v>8</v>
      </c>
      <c r="S8" s="12"/>
      <c r="T8" s="10"/>
      <c r="U8" s="88"/>
      <c r="V8" s="11" t="s">
        <v>25</v>
      </c>
      <c r="W8" s="89"/>
      <c r="X8" s="13"/>
      <c r="Y8" s="151"/>
      <c r="Z8" s="151"/>
      <c r="AA8" s="149"/>
      <c r="AB8" s="251"/>
      <c r="AC8" s="239"/>
      <c r="AD8" s="127"/>
      <c r="AE8" s="5"/>
      <c r="AF8" s="5"/>
    </row>
    <row r="9" spans="1:32" s="6" customFormat="1" ht="15" customHeight="1">
      <c r="A9" s="23"/>
      <c r="B9" s="253"/>
      <c r="C9" s="254"/>
      <c r="D9" s="254"/>
      <c r="E9" s="146"/>
      <c r="F9" s="147"/>
      <c r="G9" s="147"/>
      <c r="H9" s="147"/>
      <c r="I9" s="148"/>
      <c r="J9" s="14"/>
      <c r="K9" s="15"/>
      <c r="L9" s="15"/>
      <c r="M9" s="15"/>
      <c r="N9" s="16"/>
      <c r="O9" s="14"/>
      <c r="P9" s="15"/>
      <c r="Q9" s="15"/>
      <c r="R9" s="15"/>
      <c r="S9" s="16"/>
      <c r="T9" s="14"/>
      <c r="U9" s="15"/>
      <c r="V9" s="15"/>
      <c r="W9" s="15"/>
      <c r="X9" s="17"/>
      <c r="Y9" s="152"/>
      <c r="Z9" s="152"/>
      <c r="AA9" s="150"/>
      <c r="AB9" s="256"/>
      <c r="AC9" s="257"/>
      <c r="AD9" s="128"/>
      <c r="AE9" s="5"/>
      <c r="AF9" s="5"/>
    </row>
    <row r="10" spans="1:32" s="6" customFormat="1" ht="21" customHeight="1">
      <c r="A10" s="23"/>
      <c r="B10" s="241" t="s">
        <v>78</v>
      </c>
      <c r="C10" s="242"/>
      <c r="D10" s="242"/>
      <c r="E10" s="52"/>
      <c r="F10" s="53"/>
      <c r="G10" s="53" t="str">
        <f>IF(E12=2,"○",IF(I12=2,"●",""))</f>
        <v>●</v>
      </c>
      <c r="H10" s="53"/>
      <c r="I10" s="54"/>
      <c r="J10" s="159"/>
      <c r="K10" s="160"/>
      <c r="L10" s="160"/>
      <c r="M10" s="160"/>
      <c r="N10" s="161"/>
      <c r="O10" s="20"/>
      <c r="P10" s="18"/>
      <c r="Q10" s="18" t="str">
        <f>IF(O12=2,"○",IF(S12=2,"●",""))</f>
        <v>●</v>
      </c>
      <c r="R10" s="18"/>
      <c r="S10" s="19"/>
      <c r="T10" s="20"/>
      <c r="U10" s="18"/>
      <c r="V10" s="18" t="str">
        <f>IF(T12=2,"○",IF(X12=2,"●",""))</f>
        <v>●</v>
      </c>
      <c r="W10" s="18"/>
      <c r="X10" s="21"/>
      <c r="Y10" s="166">
        <f>IF(E12=2,1,0)+IF(O12=2,1,0)+IF(T12=2,1,0)</f>
        <v>0</v>
      </c>
      <c r="Z10" s="166" t="s">
        <v>24</v>
      </c>
      <c r="AA10" s="153">
        <f>IF(I12=2,1,0)+IF(S12=2,1,0)+IF(X12=2,1,0)</f>
        <v>3</v>
      </c>
      <c r="AB10" s="250">
        <f>IF((I12+S12+X12)=0,"6/0",(E12+O12+T12)/(I12+S12+X12))</f>
        <v>0</v>
      </c>
      <c r="AC10" s="238">
        <f>(F11+F12+F13+P11+P12+P13+U12+U13+U11)/(H11+H12+H13+R11+R12+R13+W11+W12+W13)</f>
        <v>0.7362637362637363</v>
      </c>
      <c r="AD10" s="129">
        <v>4</v>
      </c>
      <c r="AE10" s="5"/>
      <c r="AF10" s="5"/>
    </row>
    <row r="11" spans="1:32" s="6" customFormat="1" ht="15" customHeight="1">
      <c r="A11" s="23"/>
      <c r="B11" s="243"/>
      <c r="C11" s="244"/>
      <c r="D11" s="244"/>
      <c r="E11" s="55"/>
      <c r="F11" s="65">
        <f>M6</f>
        <v>14</v>
      </c>
      <c r="G11" s="56" t="s">
        <v>25</v>
      </c>
      <c r="H11" s="57">
        <f>K6</f>
        <v>16</v>
      </c>
      <c r="I11" s="57"/>
      <c r="J11" s="162"/>
      <c r="K11" s="144"/>
      <c r="L11" s="144"/>
      <c r="M11" s="144"/>
      <c r="N11" s="145"/>
      <c r="O11" s="10"/>
      <c r="P11" s="88">
        <v>13</v>
      </c>
      <c r="Q11" s="11" t="s">
        <v>25</v>
      </c>
      <c r="R11" s="89">
        <v>15</v>
      </c>
      <c r="S11" s="12"/>
      <c r="T11" s="10"/>
      <c r="U11" s="88">
        <v>9</v>
      </c>
      <c r="V11" s="11" t="s">
        <v>25</v>
      </c>
      <c r="W11" s="89">
        <v>15</v>
      </c>
      <c r="X11" s="13"/>
      <c r="Y11" s="151"/>
      <c r="Z11" s="151"/>
      <c r="AA11" s="149"/>
      <c r="AB11" s="251"/>
      <c r="AC11" s="239"/>
      <c r="AD11" s="127"/>
      <c r="AE11" s="5"/>
      <c r="AF11" s="5"/>
    </row>
    <row r="12" spans="1:32" s="6" customFormat="1" ht="15" customHeight="1">
      <c r="A12" s="23"/>
      <c r="B12" s="243"/>
      <c r="C12" s="244"/>
      <c r="D12" s="244"/>
      <c r="E12" s="55">
        <f>IF(F11&gt;H11,1)+IF(F12&gt;H12,1)+IF(F13&gt;H13,1)</f>
        <v>0</v>
      </c>
      <c r="F12" s="65">
        <f>M7</f>
        <v>10</v>
      </c>
      <c r="G12" s="56" t="s">
        <v>25</v>
      </c>
      <c r="H12" s="57">
        <f>K7</f>
        <v>15</v>
      </c>
      <c r="I12" s="57">
        <f>IF(H11&gt;F11,1)+IF(H12&gt;F12,1)+IF(H13&gt;F13,1)</f>
        <v>2</v>
      </c>
      <c r="J12" s="162"/>
      <c r="K12" s="144"/>
      <c r="L12" s="144"/>
      <c r="M12" s="144"/>
      <c r="N12" s="145"/>
      <c r="O12" s="10">
        <f>IF(P11&gt;R11,1)+IF(P12&gt;R12,1)+IF(P13&gt;R13,1)</f>
        <v>0</v>
      </c>
      <c r="P12" s="88">
        <v>8</v>
      </c>
      <c r="Q12" s="11" t="s">
        <v>25</v>
      </c>
      <c r="R12" s="89">
        <v>15</v>
      </c>
      <c r="S12" s="12">
        <f>IF(R11&gt;P11,1)+IF(R12&gt;P12,1)+IF(R13&gt;P13,1)</f>
        <v>2</v>
      </c>
      <c r="T12" s="10">
        <f>IF(U11&gt;W11,1)+IF(U12&gt;W12,1)+IF(U13&gt;W13,1)</f>
        <v>0</v>
      </c>
      <c r="U12" s="88">
        <v>13</v>
      </c>
      <c r="V12" s="11" t="s">
        <v>25</v>
      </c>
      <c r="W12" s="89">
        <v>15</v>
      </c>
      <c r="X12" s="13">
        <f>IF(W11&gt;U11,1)+IF(W12&gt;U12,1)+IF(W13&gt;U13,1)</f>
        <v>2</v>
      </c>
      <c r="Y12" s="151"/>
      <c r="Z12" s="151"/>
      <c r="AA12" s="149"/>
      <c r="AB12" s="251"/>
      <c r="AC12" s="239"/>
      <c r="AD12" s="127"/>
      <c r="AE12" s="5"/>
      <c r="AF12" s="5"/>
    </row>
    <row r="13" spans="1:32" s="6" customFormat="1" ht="15" customHeight="1">
      <c r="A13" s="23"/>
      <c r="B13" s="243"/>
      <c r="C13" s="244"/>
      <c r="D13" s="244"/>
      <c r="E13" s="55"/>
      <c r="F13" s="65">
        <f>M8</f>
        <v>0</v>
      </c>
      <c r="G13" s="56" t="s">
        <v>25</v>
      </c>
      <c r="H13" s="57">
        <f>K8</f>
        <v>0</v>
      </c>
      <c r="I13" s="57"/>
      <c r="J13" s="162"/>
      <c r="K13" s="144"/>
      <c r="L13" s="144"/>
      <c r="M13" s="144"/>
      <c r="N13" s="145"/>
      <c r="O13" s="10"/>
      <c r="P13" s="88"/>
      <c r="Q13" s="11" t="s">
        <v>25</v>
      </c>
      <c r="R13" s="89"/>
      <c r="S13" s="12"/>
      <c r="T13" s="10"/>
      <c r="U13" s="88"/>
      <c r="V13" s="11" t="s">
        <v>25</v>
      </c>
      <c r="W13" s="89"/>
      <c r="X13" s="13"/>
      <c r="Y13" s="151"/>
      <c r="Z13" s="151"/>
      <c r="AA13" s="149"/>
      <c r="AB13" s="251"/>
      <c r="AC13" s="239"/>
      <c r="AD13" s="127"/>
      <c r="AE13" s="5"/>
      <c r="AF13" s="5"/>
    </row>
    <row r="14" spans="1:32" s="6" customFormat="1" ht="15" customHeight="1">
      <c r="A14" s="23"/>
      <c r="B14" s="253"/>
      <c r="C14" s="254"/>
      <c r="D14" s="254"/>
      <c r="E14" s="58"/>
      <c r="F14" s="59"/>
      <c r="G14" s="59"/>
      <c r="H14" s="59"/>
      <c r="I14" s="60"/>
      <c r="J14" s="255"/>
      <c r="K14" s="147"/>
      <c r="L14" s="147"/>
      <c r="M14" s="147"/>
      <c r="N14" s="148"/>
      <c r="O14" s="14"/>
      <c r="P14" s="15"/>
      <c r="Q14" s="15"/>
      <c r="R14" s="15"/>
      <c r="S14" s="16"/>
      <c r="T14" s="14"/>
      <c r="U14" s="15"/>
      <c r="V14" s="15"/>
      <c r="W14" s="15"/>
      <c r="X14" s="17"/>
      <c r="Y14" s="152"/>
      <c r="Z14" s="152"/>
      <c r="AA14" s="150"/>
      <c r="AB14" s="256"/>
      <c r="AC14" s="257"/>
      <c r="AD14" s="128"/>
      <c r="AE14" s="5"/>
      <c r="AF14" s="5"/>
    </row>
    <row r="15" spans="1:32" s="6" customFormat="1" ht="21" customHeight="1">
      <c r="A15" s="23"/>
      <c r="B15" s="241" t="s">
        <v>79</v>
      </c>
      <c r="C15" s="242"/>
      <c r="D15" s="242"/>
      <c r="E15" s="52"/>
      <c r="F15" s="53"/>
      <c r="G15" s="53" t="str">
        <f>IF(E17=2,"○",IF(I17=2,"●",""))</f>
        <v>●</v>
      </c>
      <c r="H15" s="53"/>
      <c r="I15" s="54"/>
      <c r="J15" s="64"/>
      <c r="K15" s="53"/>
      <c r="L15" s="53" t="str">
        <f>IF(J17=2,"○",IF(N17=2,"●",""))</f>
        <v>○</v>
      </c>
      <c r="M15" s="53"/>
      <c r="N15" s="54"/>
      <c r="O15" s="159"/>
      <c r="P15" s="160"/>
      <c r="Q15" s="160"/>
      <c r="R15" s="160"/>
      <c r="S15" s="161"/>
      <c r="T15" s="20"/>
      <c r="U15" s="18"/>
      <c r="V15" s="18" t="str">
        <f>IF(T17=2,"○",IF(X17=2,"●",""))</f>
        <v>○</v>
      </c>
      <c r="W15" s="18"/>
      <c r="X15" s="21"/>
      <c r="Y15" s="166">
        <f>IF(J17=2,1,0)+IF(T17=2,1,0)+IF(E17=2,1,0)</f>
        <v>2</v>
      </c>
      <c r="Z15" s="166" t="s">
        <v>24</v>
      </c>
      <c r="AA15" s="153">
        <f>IF(N17=2,1,0)+IF(X17=2,1,0)+IF(I17=2,1,0)</f>
        <v>1</v>
      </c>
      <c r="AB15" s="250">
        <f>IF((I17+N17+X17)=0,"6/0",(E17+J17+T17)/(I17+N17+X17))</f>
        <v>1.6666666666666667</v>
      </c>
      <c r="AC15" s="238">
        <f>(F16+F17+F18+K16+K17+K18+U16+U17+U18)/(H16+H17+H18+M16+M17+M18+W16+W17+W18)</f>
        <v>1.0490196078431373</v>
      </c>
      <c r="AD15" s="129">
        <v>2</v>
      </c>
      <c r="AE15" s="5"/>
      <c r="AF15" s="5"/>
    </row>
    <row r="16" spans="1:32" s="6" customFormat="1" ht="15" customHeight="1">
      <c r="A16" s="23"/>
      <c r="B16" s="243"/>
      <c r="C16" s="244"/>
      <c r="D16" s="244"/>
      <c r="E16" s="55"/>
      <c r="F16" s="65">
        <f>R6</f>
        <v>11</v>
      </c>
      <c r="G16" s="56" t="s">
        <v>25</v>
      </c>
      <c r="H16" s="57">
        <f>P6</f>
        <v>15</v>
      </c>
      <c r="I16" s="57"/>
      <c r="J16" s="65"/>
      <c r="K16" s="65">
        <f>R11</f>
        <v>15</v>
      </c>
      <c r="L16" s="56" t="s">
        <v>25</v>
      </c>
      <c r="M16" s="57">
        <f>P11</f>
        <v>13</v>
      </c>
      <c r="N16" s="57"/>
      <c r="O16" s="162"/>
      <c r="P16" s="144"/>
      <c r="Q16" s="144"/>
      <c r="R16" s="144"/>
      <c r="S16" s="145"/>
      <c r="T16" s="10"/>
      <c r="U16" s="88">
        <v>13</v>
      </c>
      <c r="V16" s="11" t="s">
        <v>25</v>
      </c>
      <c r="W16" s="89">
        <v>15</v>
      </c>
      <c r="X16" s="13"/>
      <c r="Y16" s="151"/>
      <c r="Z16" s="151"/>
      <c r="AA16" s="149"/>
      <c r="AB16" s="251"/>
      <c r="AC16" s="239"/>
      <c r="AD16" s="127"/>
      <c r="AE16" s="5"/>
      <c r="AF16" s="5"/>
    </row>
    <row r="17" spans="1:32" s="6" customFormat="1" ht="15" customHeight="1">
      <c r="A17" s="23"/>
      <c r="B17" s="243"/>
      <c r="C17" s="244"/>
      <c r="D17" s="244"/>
      <c r="E17" s="55">
        <f>IF(F16&gt;H16,1)+IF(F17&gt;H17,1)+IF(F18&gt;H18,1)</f>
        <v>1</v>
      </c>
      <c r="F17" s="65">
        <f>R7</f>
        <v>15</v>
      </c>
      <c r="G17" s="56" t="s">
        <v>25</v>
      </c>
      <c r="H17" s="57">
        <f>P7</f>
        <v>13</v>
      </c>
      <c r="I17" s="57">
        <f>IF(H16&gt;F16,1)+IF(H17&gt;F17,1)+IF(H18&gt;F18,1)</f>
        <v>2</v>
      </c>
      <c r="J17" s="65">
        <f>IF(K16&gt;M16,1)+IF(K17&gt;M17,1)+IF(K18&gt;M18,1)</f>
        <v>2</v>
      </c>
      <c r="K17" s="65">
        <f>R12</f>
        <v>15</v>
      </c>
      <c r="L17" s="56" t="s">
        <v>25</v>
      </c>
      <c r="M17" s="57">
        <f>P12</f>
        <v>8</v>
      </c>
      <c r="N17" s="57">
        <f>IF(M16&gt;K16,1)+IF(M17&gt;K17,1)+IF(M18&gt;K18,1)</f>
        <v>0</v>
      </c>
      <c r="O17" s="162"/>
      <c r="P17" s="144"/>
      <c r="Q17" s="144"/>
      <c r="R17" s="144"/>
      <c r="S17" s="145"/>
      <c r="T17" s="10">
        <f>IF(U16&gt;W16,1)+IF(U17&gt;W17,1)+IF(U18&gt;W18,1)</f>
        <v>2</v>
      </c>
      <c r="U17" s="88">
        <v>15</v>
      </c>
      <c r="V17" s="11" t="s">
        <v>25</v>
      </c>
      <c r="W17" s="89">
        <v>13</v>
      </c>
      <c r="X17" s="13">
        <f>IF(W16&gt;U16,1)+IF(W17&gt;U17,1)+IF(W18&gt;U18,1)</f>
        <v>1</v>
      </c>
      <c r="Y17" s="151"/>
      <c r="Z17" s="151"/>
      <c r="AA17" s="149"/>
      <c r="AB17" s="251"/>
      <c r="AC17" s="239"/>
      <c r="AD17" s="127"/>
      <c r="AE17" s="5"/>
      <c r="AF17" s="5"/>
    </row>
    <row r="18" spans="1:32" s="6" customFormat="1" ht="15" customHeight="1">
      <c r="A18" s="23"/>
      <c r="B18" s="243"/>
      <c r="C18" s="244"/>
      <c r="D18" s="244"/>
      <c r="E18" s="55"/>
      <c r="F18" s="65">
        <f>R8</f>
        <v>8</v>
      </c>
      <c r="G18" s="56" t="s">
        <v>25</v>
      </c>
      <c r="H18" s="57">
        <f>P8</f>
        <v>15</v>
      </c>
      <c r="I18" s="57"/>
      <c r="J18" s="65"/>
      <c r="K18" s="65">
        <f>R13</f>
        <v>0</v>
      </c>
      <c r="L18" s="56" t="s">
        <v>25</v>
      </c>
      <c r="M18" s="57">
        <f>P13</f>
        <v>0</v>
      </c>
      <c r="N18" s="57"/>
      <c r="O18" s="162"/>
      <c r="P18" s="144"/>
      <c r="Q18" s="144"/>
      <c r="R18" s="144"/>
      <c r="S18" s="145"/>
      <c r="T18" s="10"/>
      <c r="U18" s="88">
        <v>15</v>
      </c>
      <c r="V18" s="11" t="s">
        <v>25</v>
      </c>
      <c r="W18" s="89">
        <v>10</v>
      </c>
      <c r="X18" s="13"/>
      <c r="Y18" s="151"/>
      <c r="Z18" s="151"/>
      <c r="AA18" s="149"/>
      <c r="AB18" s="251"/>
      <c r="AC18" s="239"/>
      <c r="AD18" s="127"/>
      <c r="AE18" s="5"/>
      <c r="AF18" s="5"/>
    </row>
    <row r="19" spans="1:32" s="6" customFormat="1" ht="15" customHeight="1">
      <c r="A19" s="23"/>
      <c r="B19" s="253"/>
      <c r="C19" s="254"/>
      <c r="D19" s="254"/>
      <c r="E19" s="58"/>
      <c r="F19" s="59"/>
      <c r="G19" s="59"/>
      <c r="H19" s="59"/>
      <c r="I19" s="60"/>
      <c r="J19" s="66"/>
      <c r="K19" s="59"/>
      <c r="L19" s="59"/>
      <c r="M19" s="59"/>
      <c r="N19" s="60"/>
      <c r="O19" s="255"/>
      <c r="P19" s="147"/>
      <c r="Q19" s="147"/>
      <c r="R19" s="147"/>
      <c r="S19" s="148"/>
      <c r="T19" s="14"/>
      <c r="U19" s="15"/>
      <c r="V19" s="15"/>
      <c r="W19" s="15"/>
      <c r="X19" s="17"/>
      <c r="Y19" s="152"/>
      <c r="Z19" s="152"/>
      <c r="AA19" s="150"/>
      <c r="AB19" s="256"/>
      <c r="AC19" s="257"/>
      <c r="AD19" s="128"/>
      <c r="AE19" s="5"/>
      <c r="AF19" s="5"/>
    </row>
    <row r="20" spans="1:32" s="6" customFormat="1" ht="21" customHeight="1">
      <c r="A20" s="23"/>
      <c r="B20" s="241" t="s">
        <v>80</v>
      </c>
      <c r="C20" s="242"/>
      <c r="D20" s="242"/>
      <c r="E20" s="52"/>
      <c r="F20" s="53"/>
      <c r="G20" s="53" t="str">
        <f>IF(E22=2,"○",IF(I22=2,"●",""))</f>
        <v>●</v>
      </c>
      <c r="H20" s="53"/>
      <c r="I20" s="54"/>
      <c r="J20" s="64"/>
      <c r="K20" s="53"/>
      <c r="L20" s="53" t="str">
        <f>IF(J22=2,"○",IF(N22=2,"●",""))</f>
        <v>○</v>
      </c>
      <c r="M20" s="53"/>
      <c r="N20" s="54"/>
      <c r="O20" s="64"/>
      <c r="P20" s="53"/>
      <c r="Q20" s="53" t="str">
        <f>IF(O22=2,"○",IF(S22=2,"●",""))</f>
        <v>●</v>
      </c>
      <c r="R20" s="53"/>
      <c r="S20" s="54"/>
      <c r="T20" s="159"/>
      <c r="U20" s="160"/>
      <c r="V20" s="160"/>
      <c r="W20" s="160"/>
      <c r="X20" s="247"/>
      <c r="Y20" s="166">
        <f>IF(E22=2,1,0)+IF(J22=2,1,0)+IF(O22=2,1,0)</f>
        <v>1</v>
      </c>
      <c r="Z20" s="166" t="s">
        <v>24</v>
      </c>
      <c r="AA20" s="153">
        <f>IF(I22=2,1,0)+IF(N22=2,1,0)+IF(S22=2,1,0)</f>
        <v>2</v>
      </c>
      <c r="AB20" s="250">
        <f>IF((I22+N22+S22)=0,"6/0",(E22+J22+O22)/(I22+N22+S22))</f>
        <v>0.75</v>
      </c>
      <c r="AC20" s="238">
        <f>(F21+F22+F23+K21+K22+K23+P21+P22+P23)/(H21+H22+H23+M21+M22+M23+R21+R22+R23)</f>
        <v>0.968421052631579</v>
      </c>
      <c r="AD20" s="129">
        <v>3</v>
      </c>
      <c r="AE20" s="5"/>
      <c r="AF20" s="5"/>
    </row>
    <row r="21" spans="1:32" s="6" customFormat="1" ht="15" customHeight="1">
      <c r="A21" s="23"/>
      <c r="B21" s="243"/>
      <c r="C21" s="244"/>
      <c r="D21" s="244"/>
      <c r="E21" s="55"/>
      <c r="F21" s="65">
        <f>W6</f>
        <v>11</v>
      </c>
      <c r="G21" s="56" t="s">
        <v>25</v>
      </c>
      <c r="H21" s="57">
        <f>U6</f>
        <v>15</v>
      </c>
      <c r="I21" s="57"/>
      <c r="J21" s="65"/>
      <c r="K21" s="65">
        <f>W11</f>
        <v>15</v>
      </c>
      <c r="L21" s="56" t="s">
        <v>25</v>
      </c>
      <c r="M21" s="57">
        <f>U11</f>
        <v>9</v>
      </c>
      <c r="N21" s="57"/>
      <c r="O21" s="65"/>
      <c r="P21" s="65">
        <f>W16</f>
        <v>15</v>
      </c>
      <c r="Q21" s="56" t="s">
        <v>25</v>
      </c>
      <c r="R21" s="57">
        <f>U16</f>
        <v>13</v>
      </c>
      <c r="S21" s="57"/>
      <c r="T21" s="162"/>
      <c r="U21" s="144"/>
      <c r="V21" s="144"/>
      <c r="W21" s="144"/>
      <c r="X21" s="248"/>
      <c r="Y21" s="151"/>
      <c r="Z21" s="151"/>
      <c r="AA21" s="149"/>
      <c r="AB21" s="251"/>
      <c r="AC21" s="239"/>
      <c r="AD21" s="127"/>
      <c r="AE21" s="5"/>
      <c r="AF21" s="4"/>
    </row>
    <row r="22" spans="1:32" s="6" customFormat="1" ht="15" customHeight="1">
      <c r="A22" s="23"/>
      <c r="B22" s="243"/>
      <c r="C22" s="244"/>
      <c r="D22" s="244"/>
      <c r="E22" s="55">
        <f>IF(F21&gt;H21,1)+IF(F22&gt;H22,1)+IF(F23&gt;H23,1)</f>
        <v>0</v>
      </c>
      <c r="F22" s="65">
        <f>W7</f>
        <v>13</v>
      </c>
      <c r="G22" s="56" t="s">
        <v>25</v>
      </c>
      <c r="H22" s="57">
        <f>U7</f>
        <v>15</v>
      </c>
      <c r="I22" s="57">
        <f>IF(H21&gt;F21,1)+IF(H22&gt;F22,1)+IF(H23&gt;F23,1)</f>
        <v>2</v>
      </c>
      <c r="J22" s="65">
        <f>IF(K21&gt;M21,1)+IF(K22&gt;M22,1)+IF(K23&gt;M23,1)</f>
        <v>2</v>
      </c>
      <c r="K22" s="65">
        <f>W12</f>
        <v>15</v>
      </c>
      <c r="L22" s="56" t="s">
        <v>25</v>
      </c>
      <c r="M22" s="57">
        <f>U12</f>
        <v>13</v>
      </c>
      <c r="N22" s="57">
        <f>IF(M21&gt;K21,1)+IF(M22&gt;K22,1)+IF(M23&gt;K23,1)</f>
        <v>0</v>
      </c>
      <c r="O22" s="65">
        <f>IF(P21&gt;R21,1)+IF(P22&gt;R22,1)+IF(P23&gt;R23,1)</f>
        <v>1</v>
      </c>
      <c r="P22" s="65">
        <f>W17</f>
        <v>13</v>
      </c>
      <c r="Q22" s="56" t="s">
        <v>25</v>
      </c>
      <c r="R22" s="57">
        <f>U17</f>
        <v>15</v>
      </c>
      <c r="S22" s="57">
        <f>IF(R21&gt;P21,1)+IF(R22&gt;P22,1)+IF(R23&gt;P23,1)</f>
        <v>2</v>
      </c>
      <c r="T22" s="162"/>
      <c r="U22" s="144"/>
      <c r="V22" s="144"/>
      <c r="W22" s="144"/>
      <c r="X22" s="248"/>
      <c r="Y22" s="151"/>
      <c r="Z22" s="151"/>
      <c r="AA22" s="149"/>
      <c r="AB22" s="251"/>
      <c r="AC22" s="239"/>
      <c r="AD22" s="127"/>
      <c r="AE22" s="5"/>
      <c r="AF22" s="4"/>
    </row>
    <row r="23" spans="1:32" s="6" customFormat="1" ht="15" customHeight="1">
      <c r="A23" s="23"/>
      <c r="B23" s="243"/>
      <c r="C23" s="244"/>
      <c r="D23" s="244"/>
      <c r="E23" s="55"/>
      <c r="F23" s="65">
        <f>W8</f>
        <v>0</v>
      </c>
      <c r="G23" s="56" t="s">
        <v>25</v>
      </c>
      <c r="H23" s="57">
        <f>U8</f>
        <v>0</v>
      </c>
      <c r="I23" s="57"/>
      <c r="J23" s="65"/>
      <c r="K23" s="65">
        <f>W13</f>
        <v>0</v>
      </c>
      <c r="L23" s="56" t="s">
        <v>25</v>
      </c>
      <c r="M23" s="57">
        <f>U13</f>
        <v>0</v>
      </c>
      <c r="N23" s="57"/>
      <c r="O23" s="65"/>
      <c r="P23" s="65">
        <f>W18</f>
        <v>10</v>
      </c>
      <c r="Q23" s="56" t="s">
        <v>25</v>
      </c>
      <c r="R23" s="57">
        <f>U18</f>
        <v>15</v>
      </c>
      <c r="S23" s="57"/>
      <c r="T23" s="162"/>
      <c r="U23" s="144"/>
      <c r="V23" s="144"/>
      <c r="W23" s="144"/>
      <c r="X23" s="248"/>
      <c r="Y23" s="151"/>
      <c r="Z23" s="151"/>
      <c r="AA23" s="149"/>
      <c r="AB23" s="251"/>
      <c r="AC23" s="239"/>
      <c r="AD23" s="127"/>
      <c r="AE23" s="5"/>
      <c r="AF23" s="4"/>
    </row>
    <row r="24" spans="1:32" s="6" customFormat="1" ht="15" customHeight="1" thickBot="1">
      <c r="A24" s="23"/>
      <c r="B24" s="245"/>
      <c r="C24" s="246"/>
      <c r="D24" s="246"/>
      <c r="E24" s="61"/>
      <c r="F24" s="62"/>
      <c r="G24" s="62"/>
      <c r="H24" s="62"/>
      <c r="I24" s="63"/>
      <c r="J24" s="67"/>
      <c r="K24" s="62"/>
      <c r="L24" s="62"/>
      <c r="M24" s="62"/>
      <c r="N24" s="63"/>
      <c r="O24" s="67"/>
      <c r="P24" s="62"/>
      <c r="Q24" s="62"/>
      <c r="R24" s="62"/>
      <c r="S24" s="63"/>
      <c r="T24" s="163"/>
      <c r="U24" s="164"/>
      <c r="V24" s="164"/>
      <c r="W24" s="164"/>
      <c r="X24" s="249"/>
      <c r="Y24" s="167"/>
      <c r="Z24" s="167"/>
      <c r="AA24" s="154"/>
      <c r="AB24" s="252"/>
      <c r="AC24" s="240"/>
      <c r="AD24" s="130"/>
      <c r="AE24" s="5"/>
      <c r="AF24" s="5"/>
    </row>
    <row r="25" spans="1:28" ht="24.7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2" ht="24.75" customHeight="1" thickBot="1">
      <c r="A26" s="68"/>
      <c r="B26" s="84" t="s">
        <v>76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24"/>
      <c r="AD26" s="2"/>
      <c r="AE26" s="2"/>
      <c r="AF26" s="2"/>
    </row>
    <row r="27" spans="1:32" s="6" customFormat="1" ht="24.75" customHeight="1" thickBot="1">
      <c r="A27" s="23"/>
      <c r="B27" s="263" t="s">
        <v>0</v>
      </c>
      <c r="C27" s="261"/>
      <c r="D27" s="261"/>
      <c r="E27" s="264" t="str">
        <f>B28</f>
        <v>PLAISIR</v>
      </c>
      <c r="F27" s="259"/>
      <c r="G27" s="259"/>
      <c r="H27" s="259"/>
      <c r="I27" s="265"/>
      <c r="J27" s="258" t="str">
        <f>B33</f>
        <v>３NEXT岩倉</v>
      </c>
      <c r="K27" s="259"/>
      <c r="L27" s="259"/>
      <c r="M27" s="259"/>
      <c r="N27" s="265"/>
      <c r="O27" s="258" t="str">
        <f>B38</f>
        <v>トロピカルHOMIES</v>
      </c>
      <c r="P27" s="259"/>
      <c r="Q27" s="259"/>
      <c r="R27" s="259"/>
      <c r="S27" s="265"/>
      <c r="T27" s="258" t="str">
        <f>B43</f>
        <v>住吉ファイターズ</v>
      </c>
      <c r="U27" s="259"/>
      <c r="V27" s="259"/>
      <c r="W27" s="259"/>
      <c r="X27" s="260"/>
      <c r="Y27" s="261" t="s">
        <v>1</v>
      </c>
      <c r="Z27" s="261"/>
      <c r="AA27" s="262"/>
      <c r="AB27" s="7" t="s">
        <v>2</v>
      </c>
      <c r="AC27" s="8" t="s">
        <v>3</v>
      </c>
      <c r="AD27" s="9" t="s">
        <v>4</v>
      </c>
      <c r="AE27" s="5"/>
      <c r="AF27" s="5"/>
    </row>
    <row r="28" spans="1:32" s="6" customFormat="1" ht="21" customHeight="1">
      <c r="A28" s="23"/>
      <c r="B28" s="243" t="s">
        <v>81</v>
      </c>
      <c r="C28" s="244"/>
      <c r="D28" s="244"/>
      <c r="E28" s="143"/>
      <c r="F28" s="144"/>
      <c r="G28" s="144"/>
      <c r="H28" s="144"/>
      <c r="I28" s="145"/>
      <c r="J28" s="10"/>
      <c r="K28" s="11"/>
      <c r="L28" s="11" t="str">
        <f>IF(J30=2,"○",IF(N30=2,"●",""))</f>
        <v>○</v>
      </c>
      <c r="M28" s="11"/>
      <c r="N28" s="12"/>
      <c r="O28" s="10"/>
      <c r="P28" s="11"/>
      <c r="Q28" s="11" t="str">
        <f>IF(O30=2,"○",IF(S30=2,"●",""))</f>
        <v>●</v>
      </c>
      <c r="R28" s="11"/>
      <c r="S28" s="12"/>
      <c r="T28" s="10"/>
      <c r="U28" s="11"/>
      <c r="V28" s="11" t="str">
        <f>IF(T30=2,"○",IF(X30=2,"●",""))</f>
        <v>○</v>
      </c>
      <c r="W28" s="11"/>
      <c r="X28" s="13"/>
      <c r="Y28" s="151">
        <f>IF(J30=2,1,0)+IF(T30=2,1,0)+IF(O30=2,1,0)</f>
        <v>2</v>
      </c>
      <c r="Z28" s="151" t="s">
        <v>22</v>
      </c>
      <c r="AA28" s="149">
        <f>IF(N30=2,1,0)+IF(S30=2,1,0)+IF(X30=2,1,0)</f>
        <v>1</v>
      </c>
      <c r="AB28" s="251">
        <f>IF((N30+S30+X30)=0,"6/0",(J30+O30+T30)/(N30+S30+X30))</f>
        <v>1.6666666666666667</v>
      </c>
      <c r="AC28" s="239">
        <f>(K29+K30+K31+P29+P30+P31+U29+U30+U31)/(M29+M30+M31+R29+R30+R31+W29+W30+W31)</f>
        <v>1.0943396226415094</v>
      </c>
      <c r="AD28" s="127">
        <v>2</v>
      </c>
      <c r="AE28" s="5"/>
      <c r="AF28" s="5"/>
    </row>
    <row r="29" spans="1:32" s="6" customFormat="1" ht="15" customHeight="1">
      <c r="A29" s="23"/>
      <c r="B29" s="243"/>
      <c r="C29" s="244"/>
      <c r="D29" s="244"/>
      <c r="E29" s="143"/>
      <c r="F29" s="144"/>
      <c r="G29" s="144"/>
      <c r="H29" s="144"/>
      <c r="I29" s="145"/>
      <c r="J29" s="10"/>
      <c r="K29" s="88">
        <v>15</v>
      </c>
      <c r="L29" s="11" t="s">
        <v>23</v>
      </c>
      <c r="M29" s="89">
        <v>9</v>
      </c>
      <c r="N29" s="12"/>
      <c r="O29" s="10"/>
      <c r="P29" s="88">
        <v>15</v>
      </c>
      <c r="Q29" s="11" t="s">
        <v>23</v>
      </c>
      <c r="R29" s="89">
        <v>10</v>
      </c>
      <c r="S29" s="12"/>
      <c r="T29" s="10"/>
      <c r="U29" s="88">
        <v>16</v>
      </c>
      <c r="V29" s="11" t="s">
        <v>23</v>
      </c>
      <c r="W29" s="89">
        <v>14</v>
      </c>
      <c r="X29" s="13"/>
      <c r="Y29" s="151"/>
      <c r="Z29" s="151"/>
      <c r="AA29" s="149"/>
      <c r="AB29" s="251"/>
      <c r="AC29" s="239"/>
      <c r="AD29" s="127"/>
      <c r="AE29" s="5"/>
      <c r="AF29" s="5"/>
    </row>
    <row r="30" spans="1:32" s="6" customFormat="1" ht="15" customHeight="1">
      <c r="A30" s="23"/>
      <c r="B30" s="243"/>
      <c r="C30" s="244"/>
      <c r="D30" s="244"/>
      <c r="E30" s="143"/>
      <c r="F30" s="144"/>
      <c r="G30" s="144"/>
      <c r="H30" s="144"/>
      <c r="I30" s="145"/>
      <c r="J30" s="10">
        <f>IF(K29&gt;M29,1)+IF(K30&gt;M30,1)+IF(K31&gt;M31,1)</f>
        <v>2</v>
      </c>
      <c r="K30" s="88">
        <v>15</v>
      </c>
      <c r="L30" s="11" t="s">
        <v>23</v>
      </c>
      <c r="M30" s="89">
        <v>13</v>
      </c>
      <c r="N30" s="12">
        <f>IF(M29&gt;K29,1)+IF(M30&gt;K30,1)+IF(M31&gt;K31,1)</f>
        <v>0</v>
      </c>
      <c r="O30" s="10">
        <f>IF(P29&gt;R29,1)+IF(P30&gt;R30,1)+IF(P31&gt;R31,1)</f>
        <v>1</v>
      </c>
      <c r="P30" s="88">
        <v>16</v>
      </c>
      <c r="Q30" s="11" t="s">
        <v>23</v>
      </c>
      <c r="R30" s="89">
        <v>17</v>
      </c>
      <c r="S30" s="12">
        <f>IF(R29&gt;P29,1)+IF(R30&gt;P30,1)+IF(R31&gt;P31,1)</f>
        <v>2</v>
      </c>
      <c r="T30" s="10">
        <f>IF(U29&gt;W29,1)+IF(U30&gt;W30,1)+IF(U31&gt;W31,1)</f>
        <v>2</v>
      </c>
      <c r="U30" s="88">
        <v>11</v>
      </c>
      <c r="V30" s="11" t="s">
        <v>23</v>
      </c>
      <c r="W30" s="89">
        <v>15</v>
      </c>
      <c r="X30" s="13">
        <f>IF(W29&gt;U29,1)+IF(W30&gt;U30,1)+IF(W31&gt;U31,1)</f>
        <v>1</v>
      </c>
      <c r="Y30" s="151"/>
      <c r="Z30" s="151"/>
      <c r="AA30" s="149"/>
      <c r="AB30" s="251"/>
      <c r="AC30" s="239"/>
      <c r="AD30" s="127"/>
      <c r="AE30" s="5"/>
      <c r="AF30" s="5"/>
    </row>
    <row r="31" spans="1:32" s="6" customFormat="1" ht="15" customHeight="1">
      <c r="A31" s="23"/>
      <c r="B31" s="243"/>
      <c r="C31" s="244"/>
      <c r="D31" s="244"/>
      <c r="E31" s="143"/>
      <c r="F31" s="144"/>
      <c r="G31" s="144"/>
      <c r="H31" s="144"/>
      <c r="I31" s="145"/>
      <c r="J31" s="10"/>
      <c r="K31" s="88"/>
      <c r="L31" s="11" t="s">
        <v>23</v>
      </c>
      <c r="M31" s="89"/>
      <c r="N31" s="12"/>
      <c r="O31" s="10"/>
      <c r="P31" s="88">
        <v>13</v>
      </c>
      <c r="Q31" s="11" t="s">
        <v>23</v>
      </c>
      <c r="R31" s="89">
        <v>15</v>
      </c>
      <c r="S31" s="12"/>
      <c r="T31" s="10"/>
      <c r="U31" s="88">
        <v>15</v>
      </c>
      <c r="V31" s="11" t="s">
        <v>23</v>
      </c>
      <c r="W31" s="89">
        <v>13</v>
      </c>
      <c r="X31" s="13"/>
      <c r="Y31" s="151"/>
      <c r="Z31" s="151"/>
      <c r="AA31" s="149"/>
      <c r="AB31" s="251"/>
      <c r="AC31" s="239"/>
      <c r="AD31" s="127"/>
      <c r="AE31" s="5"/>
      <c r="AF31" s="5"/>
    </row>
    <row r="32" spans="1:32" s="6" customFormat="1" ht="15" customHeight="1">
      <c r="A32" s="23"/>
      <c r="B32" s="253"/>
      <c r="C32" s="254"/>
      <c r="D32" s="254"/>
      <c r="E32" s="146"/>
      <c r="F32" s="147"/>
      <c r="G32" s="147"/>
      <c r="H32" s="147"/>
      <c r="I32" s="148"/>
      <c r="J32" s="14"/>
      <c r="K32" s="15"/>
      <c r="L32" s="15"/>
      <c r="M32" s="15"/>
      <c r="N32" s="16"/>
      <c r="O32" s="14"/>
      <c r="P32" s="15"/>
      <c r="Q32" s="15"/>
      <c r="R32" s="15"/>
      <c r="S32" s="16"/>
      <c r="T32" s="14"/>
      <c r="U32" s="15"/>
      <c r="V32" s="15"/>
      <c r="W32" s="15"/>
      <c r="X32" s="17"/>
      <c r="Y32" s="152"/>
      <c r="Z32" s="152"/>
      <c r="AA32" s="150"/>
      <c r="AB32" s="256"/>
      <c r="AC32" s="257"/>
      <c r="AD32" s="128"/>
      <c r="AE32" s="5"/>
      <c r="AF32" s="5"/>
    </row>
    <row r="33" spans="1:32" s="6" customFormat="1" ht="21" customHeight="1">
      <c r="A33" s="23"/>
      <c r="B33" s="241" t="s">
        <v>82</v>
      </c>
      <c r="C33" s="242"/>
      <c r="D33" s="242"/>
      <c r="E33" s="52"/>
      <c r="F33" s="53"/>
      <c r="G33" s="53" t="str">
        <f>IF(E35=2,"○",IF(I35=2,"●",""))</f>
        <v>●</v>
      </c>
      <c r="H33" s="53"/>
      <c r="I33" s="54"/>
      <c r="J33" s="159"/>
      <c r="K33" s="160"/>
      <c r="L33" s="160"/>
      <c r="M33" s="160"/>
      <c r="N33" s="161"/>
      <c r="O33" s="20"/>
      <c r="P33" s="18"/>
      <c r="Q33" s="18" t="str">
        <f>IF(O35=2,"○",IF(S35=2,"●",""))</f>
        <v>○</v>
      </c>
      <c r="R33" s="18"/>
      <c r="S33" s="19"/>
      <c r="T33" s="20"/>
      <c r="U33" s="18"/>
      <c r="V33" s="18" t="str">
        <f>IF(T35=2,"○",IF(X35=2,"●",""))</f>
        <v>●</v>
      </c>
      <c r="W33" s="18"/>
      <c r="X33" s="21"/>
      <c r="Y33" s="166">
        <f>IF(E35=2,1,0)+IF(O35=2,1,0)+IF(T35=2,1,0)</f>
        <v>1</v>
      </c>
      <c r="Z33" s="166" t="s">
        <v>22</v>
      </c>
      <c r="AA33" s="153">
        <f>IF(I35=2,1,0)+IF(S35=2,1,0)+IF(X35=2,1,0)</f>
        <v>2</v>
      </c>
      <c r="AB33" s="250">
        <f>IF((I35+S35+X35)=0,"6/0",(E35+O35+T35)/(I35+S35+X35))</f>
        <v>0.4</v>
      </c>
      <c r="AC33" s="238">
        <f>(F34+F35+F36+P34+P35+P36+U35+U36+U34)/(H34+H35+H36+R34+R35+R36+W34+W35+W36)</f>
        <v>0.8712871287128713</v>
      </c>
      <c r="AD33" s="129">
        <v>4</v>
      </c>
      <c r="AE33" s="5"/>
      <c r="AF33" s="5"/>
    </row>
    <row r="34" spans="1:32" s="6" customFormat="1" ht="15" customHeight="1">
      <c r="A34" s="23"/>
      <c r="B34" s="243"/>
      <c r="C34" s="244"/>
      <c r="D34" s="244"/>
      <c r="E34" s="55"/>
      <c r="F34" s="65">
        <f>M29</f>
        <v>9</v>
      </c>
      <c r="G34" s="56" t="s">
        <v>23</v>
      </c>
      <c r="H34" s="57">
        <f>K29</f>
        <v>15</v>
      </c>
      <c r="I34" s="57"/>
      <c r="J34" s="162"/>
      <c r="K34" s="144"/>
      <c r="L34" s="144"/>
      <c r="M34" s="144"/>
      <c r="N34" s="145"/>
      <c r="O34" s="10"/>
      <c r="P34" s="88">
        <v>11</v>
      </c>
      <c r="Q34" s="11" t="s">
        <v>23</v>
      </c>
      <c r="R34" s="89">
        <v>15</v>
      </c>
      <c r="S34" s="12"/>
      <c r="T34" s="10"/>
      <c r="U34" s="88">
        <v>10</v>
      </c>
      <c r="V34" s="11" t="s">
        <v>23</v>
      </c>
      <c r="W34" s="89">
        <v>15</v>
      </c>
      <c r="X34" s="13"/>
      <c r="Y34" s="151"/>
      <c r="Z34" s="151"/>
      <c r="AA34" s="149"/>
      <c r="AB34" s="251"/>
      <c r="AC34" s="239"/>
      <c r="AD34" s="127"/>
      <c r="AE34" s="5"/>
      <c r="AF34" s="5"/>
    </row>
    <row r="35" spans="1:32" s="6" customFormat="1" ht="15" customHeight="1">
      <c r="A35" s="23"/>
      <c r="B35" s="243"/>
      <c r="C35" s="244"/>
      <c r="D35" s="244"/>
      <c r="E35" s="55">
        <f>IF(F34&gt;H34,1)+IF(F35&gt;H35,1)+IF(F36&gt;H36,1)</f>
        <v>0</v>
      </c>
      <c r="F35" s="65">
        <f>M30</f>
        <v>13</v>
      </c>
      <c r="G35" s="56" t="s">
        <v>23</v>
      </c>
      <c r="H35" s="57">
        <f>K30</f>
        <v>15</v>
      </c>
      <c r="I35" s="57">
        <f>IF(H34&gt;F34,1)+IF(H35&gt;F35,1)+IF(H36&gt;F36,1)</f>
        <v>2</v>
      </c>
      <c r="J35" s="162"/>
      <c r="K35" s="144"/>
      <c r="L35" s="144"/>
      <c r="M35" s="144"/>
      <c r="N35" s="145"/>
      <c r="O35" s="10">
        <f>IF(P34&gt;R34,1)+IF(P35&gt;R35,1)+IF(P36&gt;R36,1)</f>
        <v>2</v>
      </c>
      <c r="P35" s="88">
        <v>15</v>
      </c>
      <c r="Q35" s="11" t="s">
        <v>23</v>
      </c>
      <c r="R35" s="89">
        <v>12</v>
      </c>
      <c r="S35" s="12">
        <f>IF(R34&gt;P34,1)+IF(R35&gt;P35,1)+IF(R36&gt;P36,1)</f>
        <v>1</v>
      </c>
      <c r="T35" s="10">
        <f>IF(U34&gt;W34,1)+IF(U35&gt;W35,1)+IF(U36&gt;W36,1)</f>
        <v>0</v>
      </c>
      <c r="U35" s="88">
        <v>15</v>
      </c>
      <c r="V35" s="11" t="s">
        <v>23</v>
      </c>
      <c r="W35" s="89">
        <v>17</v>
      </c>
      <c r="X35" s="13">
        <f>IF(W34&gt;U34,1)+IF(W35&gt;U35,1)+IF(W36&gt;U36,1)</f>
        <v>2</v>
      </c>
      <c r="Y35" s="151"/>
      <c r="Z35" s="151"/>
      <c r="AA35" s="149"/>
      <c r="AB35" s="251"/>
      <c r="AC35" s="239"/>
      <c r="AD35" s="127"/>
      <c r="AE35" s="5"/>
      <c r="AF35" s="5"/>
    </row>
    <row r="36" spans="1:32" s="6" customFormat="1" ht="15" customHeight="1">
      <c r="A36" s="23"/>
      <c r="B36" s="243"/>
      <c r="C36" s="244"/>
      <c r="D36" s="244"/>
      <c r="E36" s="55"/>
      <c r="F36" s="65">
        <f>M31</f>
        <v>0</v>
      </c>
      <c r="G36" s="56" t="s">
        <v>23</v>
      </c>
      <c r="H36" s="57">
        <f>K31</f>
        <v>0</v>
      </c>
      <c r="I36" s="57"/>
      <c r="J36" s="162"/>
      <c r="K36" s="144"/>
      <c r="L36" s="144"/>
      <c r="M36" s="144"/>
      <c r="N36" s="145"/>
      <c r="O36" s="10"/>
      <c r="P36" s="88">
        <v>15</v>
      </c>
      <c r="Q36" s="11" t="s">
        <v>23</v>
      </c>
      <c r="R36" s="89">
        <v>12</v>
      </c>
      <c r="S36" s="12"/>
      <c r="T36" s="10"/>
      <c r="U36" s="88"/>
      <c r="V36" s="11" t="s">
        <v>23</v>
      </c>
      <c r="W36" s="89"/>
      <c r="X36" s="13"/>
      <c r="Y36" s="151"/>
      <c r="Z36" s="151"/>
      <c r="AA36" s="149"/>
      <c r="AB36" s="251"/>
      <c r="AC36" s="239"/>
      <c r="AD36" s="127"/>
      <c r="AE36" s="5"/>
      <c r="AF36" s="5"/>
    </row>
    <row r="37" spans="1:32" s="6" customFormat="1" ht="15" customHeight="1">
      <c r="A37" s="23"/>
      <c r="B37" s="253"/>
      <c r="C37" s="254"/>
      <c r="D37" s="254"/>
      <c r="E37" s="58"/>
      <c r="F37" s="59"/>
      <c r="G37" s="59"/>
      <c r="H37" s="59"/>
      <c r="I37" s="60"/>
      <c r="J37" s="255"/>
      <c r="K37" s="147"/>
      <c r="L37" s="147"/>
      <c r="M37" s="147"/>
      <c r="N37" s="148"/>
      <c r="O37" s="14"/>
      <c r="P37" s="15"/>
      <c r="Q37" s="15"/>
      <c r="R37" s="15"/>
      <c r="S37" s="16"/>
      <c r="T37" s="14"/>
      <c r="U37" s="15"/>
      <c r="V37" s="15"/>
      <c r="W37" s="15"/>
      <c r="X37" s="17"/>
      <c r="Y37" s="152"/>
      <c r="Z37" s="152"/>
      <c r="AA37" s="150"/>
      <c r="AB37" s="256"/>
      <c r="AC37" s="257"/>
      <c r="AD37" s="128"/>
      <c r="AE37" s="5"/>
      <c r="AF37" s="5"/>
    </row>
    <row r="38" spans="1:32" s="6" customFormat="1" ht="21" customHeight="1">
      <c r="A38" s="23"/>
      <c r="B38" s="241" t="s">
        <v>83</v>
      </c>
      <c r="C38" s="242"/>
      <c r="D38" s="242"/>
      <c r="E38" s="52"/>
      <c r="F38" s="53"/>
      <c r="G38" s="53" t="str">
        <f>IF(E40=2,"○",IF(I40=2,"●",""))</f>
        <v>○</v>
      </c>
      <c r="H38" s="53"/>
      <c r="I38" s="54"/>
      <c r="J38" s="64"/>
      <c r="K38" s="53"/>
      <c r="L38" s="53" t="str">
        <f>IF(J40=2,"○",IF(N40=2,"●",""))</f>
        <v>●</v>
      </c>
      <c r="M38" s="53"/>
      <c r="N38" s="54"/>
      <c r="O38" s="159"/>
      <c r="P38" s="160"/>
      <c r="Q38" s="160"/>
      <c r="R38" s="160"/>
      <c r="S38" s="161"/>
      <c r="T38" s="20"/>
      <c r="U38" s="18"/>
      <c r="V38" s="18" t="str">
        <f>IF(T40=2,"○",IF(X40=2,"●",""))</f>
        <v>●</v>
      </c>
      <c r="W38" s="18"/>
      <c r="X38" s="21"/>
      <c r="Y38" s="166">
        <f>IF(J40=2,1,0)+IF(T40=2,1,0)+IF(E40=2,1,0)</f>
        <v>1</v>
      </c>
      <c r="Z38" s="166" t="s">
        <v>22</v>
      </c>
      <c r="AA38" s="153">
        <f>IF(N40=2,1,0)+IF(X40=2,1,0)+IF(I40=2,1,0)</f>
        <v>2</v>
      </c>
      <c r="AB38" s="250">
        <f>IF((I40+N40+X40)=0,"6/0",(E40+J40+T40)/(I40+N40+X40))</f>
        <v>0.6</v>
      </c>
      <c r="AC38" s="238">
        <f>(F39+F40+F41+K39+K40+K41+U39+U40+U41)/(H39+H40+H41+M39+M40+M41+W39+W40+W41)</f>
        <v>0.8521739130434782</v>
      </c>
      <c r="AD38" s="129">
        <v>3</v>
      </c>
      <c r="AE38" s="5"/>
      <c r="AF38" s="5"/>
    </row>
    <row r="39" spans="1:32" s="6" customFormat="1" ht="15" customHeight="1">
      <c r="A39" s="23"/>
      <c r="B39" s="243"/>
      <c r="C39" s="244"/>
      <c r="D39" s="244"/>
      <c r="E39" s="55"/>
      <c r="F39" s="65">
        <f>R29</f>
        <v>10</v>
      </c>
      <c r="G39" s="56" t="s">
        <v>23</v>
      </c>
      <c r="H39" s="57">
        <f>P29</f>
        <v>15</v>
      </c>
      <c r="I39" s="57"/>
      <c r="J39" s="65"/>
      <c r="K39" s="65">
        <f>R34</f>
        <v>15</v>
      </c>
      <c r="L39" s="56" t="s">
        <v>23</v>
      </c>
      <c r="M39" s="57">
        <f>P34</f>
        <v>11</v>
      </c>
      <c r="N39" s="57"/>
      <c r="O39" s="162"/>
      <c r="P39" s="144"/>
      <c r="Q39" s="144"/>
      <c r="R39" s="144"/>
      <c r="S39" s="145"/>
      <c r="T39" s="10"/>
      <c r="U39" s="88">
        <v>10</v>
      </c>
      <c r="V39" s="11" t="s">
        <v>23</v>
      </c>
      <c r="W39" s="89">
        <v>15</v>
      </c>
      <c r="X39" s="13"/>
      <c r="Y39" s="151"/>
      <c r="Z39" s="151"/>
      <c r="AA39" s="149"/>
      <c r="AB39" s="251"/>
      <c r="AC39" s="239"/>
      <c r="AD39" s="127"/>
      <c r="AE39" s="5"/>
      <c r="AF39" s="5"/>
    </row>
    <row r="40" spans="1:32" s="6" customFormat="1" ht="15" customHeight="1">
      <c r="A40" s="23"/>
      <c r="B40" s="243"/>
      <c r="C40" s="244"/>
      <c r="D40" s="244"/>
      <c r="E40" s="55">
        <f>IF(F39&gt;H39,1)+IF(F40&gt;H40,1)+IF(F41&gt;H41,1)</f>
        <v>2</v>
      </c>
      <c r="F40" s="65">
        <f>R30</f>
        <v>17</v>
      </c>
      <c r="G40" s="56" t="s">
        <v>23</v>
      </c>
      <c r="H40" s="57">
        <f>P30</f>
        <v>16</v>
      </c>
      <c r="I40" s="57">
        <f>IF(H39&gt;F39,1)+IF(H40&gt;F40,1)+IF(H41&gt;F41,1)</f>
        <v>1</v>
      </c>
      <c r="J40" s="65">
        <f>IF(K39&gt;M39,1)+IF(K40&gt;M40,1)+IF(K41&gt;M41,1)</f>
        <v>1</v>
      </c>
      <c r="K40" s="65">
        <f>R35</f>
        <v>12</v>
      </c>
      <c r="L40" s="56" t="s">
        <v>23</v>
      </c>
      <c r="M40" s="57">
        <f>P35</f>
        <v>15</v>
      </c>
      <c r="N40" s="57">
        <f>IF(M39&gt;K39,1)+IF(M40&gt;K40,1)+IF(M41&gt;K41,1)</f>
        <v>2</v>
      </c>
      <c r="O40" s="162"/>
      <c r="P40" s="144"/>
      <c r="Q40" s="144"/>
      <c r="R40" s="144"/>
      <c r="S40" s="145"/>
      <c r="T40" s="10">
        <f>IF(U39&gt;W39,1)+IF(U40&gt;W40,1)+IF(U41&gt;W41,1)</f>
        <v>0</v>
      </c>
      <c r="U40" s="88">
        <v>7</v>
      </c>
      <c r="V40" s="11" t="s">
        <v>23</v>
      </c>
      <c r="W40" s="89">
        <v>15</v>
      </c>
      <c r="X40" s="13">
        <f>IF(W39&gt;U39,1)+IF(W40&gt;U40,1)+IF(W41&gt;U41,1)</f>
        <v>2</v>
      </c>
      <c r="Y40" s="151"/>
      <c r="Z40" s="151"/>
      <c r="AA40" s="149"/>
      <c r="AB40" s="251"/>
      <c r="AC40" s="239"/>
      <c r="AD40" s="127"/>
      <c r="AE40" s="5"/>
      <c r="AF40" s="5"/>
    </row>
    <row r="41" spans="1:32" s="6" customFormat="1" ht="15" customHeight="1">
      <c r="A41" s="23"/>
      <c r="B41" s="243"/>
      <c r="C41" s="244"/>
      <c r="D41" s="244"/>
      <c r="E41" s="55"/>
      <c r="F41" s="65">
        <f>R31</f>
        <v>15</v>
      </c>
      <c r="G41" s="56" t="s">
        <v>23</v>
      </c>
      <c r="H41" s="57">
        <f>P31</f>
        <v>13</v>
      </c>
      <c r="I41" s="57"/>
      <c r="J41" s="65"/>
      <c r="K41" s="65">
        <f>R36</f>
        <v>12</v>
      </c>
      <c r="L41" s="56" t="s">
        <v>23</v>
      </c>
      <c r="M41" s="57">
        <f>P36</f>
        <v>15</v>
      </c>
      <c r="N41" s="57"/>
      <c r="O41" s="162"/>
      <c r="P41" s="144"/>
      <c r="Q41" s="144"/>
      <c r="R41" s="144"/>
      <c r="S41" s="145"/>
      <c r="T41" s="10"/>
      <c r="U41" s="88"/>
      <c r="V41" s="11" t="s">
        <v>23</v>
      </c>
      <c r="W41" s="89"/>
      <c r="X41" s="13"/>
      <c r="Y41" s="151"/>
      <c r="Z41" s="151"/>
      <c r="AA41" s="149"/>
      <c r="AB41" s="251"/>
      <c r="AC41" s="239"/>
      <c r="AD41" s="127"/>
      <c r="AE41" s="5"/>
      <c r="AF41" s="5"/>
    </row>
    <row r="42" spans="1:32" s="6" customFormat="1" ht="15" customHeight="1">
      <c r="A42" s="23"/>
      <c r="B42" s="253"/>
      <c r="C42" s="254"/>
      <c r="D42" s="254"/>
      <c r="E42" s="58"/>
      <c r="F42" s="59"/>
      <c r="G42" s="59"/>
      <c r="H42" s="59"/>
      <c r="I42" s="60"/>
      <c r="J42" s="66"/>
      <c r="K42" s="59"/>
      <c r="L42" s="59"/>
      <c r="M42" s="59"/>
      <c r="N42" s="60"/>
      <c r="O42" s="255"/>
      <c r="P42" s="147"/>
      <c r="Q42" s="147"/>
      <c r="R42" s="147"/>
      <c r="S42" s="148"/>
      <c r="T42" s="14"/>
      <c r="U42" s="15"/>
      <c r="V42" s="15"/>
      <c r="W42" s="15"/>
      <c r="X42" s="17"/>
      <c r="Y42" s="152"/>
      <c r="Z42" s="152"/>
      <c r="AA42" s="150"/>
      <c r="AB42" s="256"/>
      <c r="AC42" s="257"/>
      <c r="AD42" s="128"/>
      <c r="AE42" s="5"/>
      <c r="AF42" s="5"/>
    </row>
    <row r="43" spans="1:32" s="6" customFormat="1" ht="21" customHeight="1">
      <c r="A43" s="23"/>
      <c r="B43" s="241" t="s">
        <v>84</v>
      </c>
      <c r="C43" s="242"/>
      <c r="D43" s="242"/>
      <c r="E43" s="52"/>
      <c r="F43" s="53"/>
      <c r="G43" s="53" t="str">
        <f>IF(E45=2,"○",IF(I45=2,"●",""))</f>
        <v>●</v>
      </c>
      <c r="H43" s="53"/>
      <c r="I43" s="54"/>
      <c r="J43" s="64"/>
      <c r="K43" s="53"/>
      <c r="L43" s="53" t="str">
        <f>IF(J45=2,"○",IF(N45=2,"●",""))</f>
        <v>○</v>
      </c>
      <c r="M43" s="53"/>
      <c r="N43" s="54"/>
      <c r="O43" s="64"/>
      <c r="P43" s="53"/>
      <c r="Q43" s="53" t="str">
        <f>IF(O45=2,"○",IF(S45=2,"●",""))</f>
        <v>○</v>
      </c>
      <c r="R43" s="53"/>
      <c r="S43" s="54"/>
      <c r="T43" s="159"/>
      <c r="U43" s="160"/>
      <c r="V43" s="160"/>
      <c r="W43" s="160"/>
      <c r="X43" s="247"/>
      <c r="Y43" s="166">
        <f>IF(E45=2,1,0)+IF(J45=2,1,0)+IF(O45=2,1,0)</f>
        <v>2</v>
      </c>
      <c r="Z43" s="166" t="s">
        <v>18</v>
      </c>
      <c r="AA43" s="153">
        <f>IF(I45=2,1,0)+IF(N45=2,1,0)+IF(S45=2,1,0)</f>
        <v>1</v>
      </c>
      <c r="AB43" s="250">
        <f>IF((I45+N45+S45)=0,"6/0",(E45+J45+O45)/(I45+N45+S45))</f>
        <v>2.5</v>
      </c>
      <c r="AC43" s="238">
        <f>(F44+F45+F46+K44+K45+K46+P44+P45+P46)/(H44+H45+H46+M44+M45+M46+R44+R45+R46)</f>
        <v>1.2380952380952381</v>
      </c>
      <c r="AD43" s="129">
        <v>1</v>
      </c>
      <c r="AE43" s="5"/>
      <c r="AF43" s="5"/>
    </row>
    <row r="44" spans="1:32" s="6" customFormat="1" ht="15" customHeight="1">
      <c r="A44" s="23"/>
      <c r="B44" s="243"/>
      <c r="C44" s="244"/>
      <c r="D44" s="244"/>
      <c r="E44" s="55"/>
      <c r="F44" s="65">
        <f>W29</f>
        <v>14</v>
      </c>
      <c r="G44" s="56" t="s">
        <v>19</v>
      </c>
      <c r="H44" s="57">
        <f>U29</f>
        <v>16</v>
      </c>
      <c r="I44" s="57"/>
      <c r="J44" s="65"/>
      <c r="K44" s="65">
        <f>W34</f>
        <v>15</v>
      </c>
      <c r="L44" s="56" t="s">
        <v>19</v>
      </c>
      <c r="M44" s="57">
        <f>U34</f>
        <v>10</v>
      </c>
      <c r="N44" s="57"/>
      <c r="O44" s="65"/>
      <c r="P44" s="65">
        <f>W39</f>
        <v>15</v>
      </c>
      <c r="Q44" s="56" t="s">
        <v>19</v>
      </c>
      <c r="R44" s="57">
        <f>U39</f>
        <v>10</v>
      </c>
      <c r="S44" s="57"/>
      <c r="T44" s="162"/>
      <c r="U44" s="144"/>
      <c r="V44" s="144"/>
      <c r="W44" s="144"/>
      <c r="X44" s="248"/>
      <c r="Y44" s="151"/>
      <c r="Z44" s="151"/>
      <c r="AA44" s="149"/>
      <c r="AB44" s="251"/>
      <c r="AC44" s="239"/>
      <c r="AD44" s="127"/>
      <c r="AE44" s="5"/>
      <c r="AF44" s="4"/>
    </row>
    <row r="45" spans="1:32" s="6" customFormat="1" ht="15" customHeight="1">
      <c r="A45" s="23"/>
      <c r="B45" s="243"/>
      <c r="C45" s="244"/>
      <c r="D45" s="244"/>
      <c r="E45" s="55">
        <f>IF(F44&gt;H44,1)+IF(F45&gt;H45,1)+IF(F46&gt;H46,1)</f>
        <v>1</v>
      </c>
      <c r="F45" s="65">
        <f>W30</f>
        <v>15</v>
      </c>
      <c r="G45" s="56" t="s">
        <v>19</v>
      </c>
      <c r="H45" s="57">
        <f>U30</f>
        <v>11</v>
      </c>
      <c r="I45" s="57">
        <f>IF(H44&gt;F44,1)+IF(H45&gt;F45,1)+IF(H46&gt;F46,1)</f>
        <v>2</v>
      </c>
      <c r="J45" s="65">
        <f>IF(K44&gt;M44,1)+IF(K45&gt;M45,1)+IF(K46&gt;M46,1)</f>
        <v>2</v>
      </c>
      <c r="K45" s="65">
        <f>W35</f>
        <v>17</v>
      </c>
      <c r="L45" s="56" t="s">
        <v>19</v>
      </c>
      <c r="M45" s="57">
        <f>U35</f>
        <v>15</v>
      </c>
      <c r="N45" s="57">
        <f>IF(M44&gt;K44,1)+IF(M45&gt;K45,1)+IF(M46&gt;K46,1)</f>
        <v>0</v>
      </c>
      <c r="O45" s="65">
        <f>IF(P44&gt;R44,1)+IF(P45&gt;R45,1)+IF(P46&gt;R46,1)</f>
        <v>2</v>
      </c>
      <c r="P45" s="65">
        <f>W40</f>
        <v>15</v>
      </c>
      <c r="Q45" s="56" t="s">
        <v>19</v>
      </c>
      <c r="R45" s="57">
        <f>U40</f>
        <v>7</v>
      </c>
      <c r="S45" s="57">
        <f>IF(R44&gt;P44,1)+IF(R45&gt;P45,1)+IF(R46&gt;P46,1)</f>
        <v>0</v>
      </c>
      <c r="T45" s="162"/>
      <c r="U45" s="144"/>
      <c r="V45" s="144"/>
      <c r="W45" s="144"/>
      <c r="X45" s="248"/>
      <c r="Y45" s="151"/>
      <c r="Z45" s="151"/>
      <c r="AA45" s="149"/>
      <c r="AB45" s="251"/>
      <c r="AC45" s="239"/>
      <c r="AD45" s="127"/>
      <c r="AE45" s="5"/>
      <c r="AF45" s="4"/>
    </row>
    <row r="46" spans="1:32" s="6" customFormat="1" ht="15" customHeight="1">
      <c r="A46" s="23"/>
      <c r="B46" s="243"/>
      <c r="C46" s="244"/>
      <c r="D46" s="244"/>
      <c r="E46" s="55"/>
      <c r="F46" s="65">
        <f>W31</f>
        <v>13</v>
      </c>
      <c r="G46" s="56" t="s">
        <v>19</v>
      </c>
      <c r="H46" s="57">
        <f>U31</f>
        <v>15</v>
      </c>
      <c r="I46" s="57"/>
      <c r="J46" s="65"/>
      <c r="K46" s="65">
        <f>W36</f>
        <v>0</v>
      </c>
      <c r="L46" s="56" t="s">
        <v>19</v>
      </c>
      <c r="M46" s="57">
        <f>U36</f>
        <v>0</v>
      </c>
      <c r="N46" s="57"/>
      <c r="O46" s="65"/>
      <c r="P46" s="65">
        <f>W41</f>
        <v>0</v>
      </c>
      <c r="Q46" s="56" t="s">
        <v>19</v>
      </c>
      <c r="R46" s="57">
        <f>U41</f>
        <v>0</v>
      </c>
      <c r="S46" s="57"/>
      <c r="T46" s="162"/>
      <c r="U46" s="144"/>
      <c r="V46" s="144"/>
      <c r="W46" s="144"/>
      <c r="X46" s="248"/>
      <c r="Y46" s="151"/>
      <c r="Z46" s="151"/>
      <c r="AA46" s="149"/>
      <c r="AB46" s="251"/>
      <c r="AC46" s="239"/>
      <c r="AD46" s="127"/>
      <c r="AE46" s="5"/>
      <c r="AF46" s="4"/>
    </row>
    <row r="47" spans="1:32" s="6" customFormat="1" ht="15" customHeight="1" thickBot="1">
      <c r="A47" s="23"/>
      <c r="B47" s="245"/>
      <c r="C47" s="246"/>
      <c r="D47" s="246"/>
      <c r="E47" s="61"/>
      <c r="F47" s="62"/>
      <c r="G47" s="62"/>
      <c r="H47" s="62"/>
      <c r="I47" s="63"/>
      <c r="J47" s="67"/>
      <c r="K47" s="62"/>
      <c r="L47" s="62"/>
      <c r="M47" s="62"/>
      <c r="N47" s="63"/>
      <c r="O47" s="67"/>
      <c r="P47" s="62"/>
      <c r="Q47" s="62"/>
      <c r="R47" s="62"/>
      <c r="S47" s="63"/>
      <c r="T47" s="163"/>
      <c r="U47" s="164"/>
      <c r="V47" s="164"/>
      <c r="W47" s="164"/>
      <c r="X47" s="249"/>
      <c r="Y47" s="167"/>
      <c r="Z47" s="167"/>
      <c r="AA47" s="154"/>
      <c r="AB47" s="252"/>
      <c r="AC47" s="240"/>
      <c r="AD47" s="130"/>
      <c r="AE47" s="5"/>
      <c r="AF47" s="5"/>
    </row>
    <row r="48" spans="1:28" ht="24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sheetProtection/>
  <mergeCells count="77">
    <mergeCell ref="AA43:AA47"/>
    <mergeCell ref="AB43:AB47"/>
    <mergeCell ref="AC43:AC47"/>
    <mergeCell ref="AD43:AD47"/>
    <mergeCell ref="B43:D47"/>
    <mergeCell ref="T43:X47"/>
    <mergeCell ref="Y43:Y47"/>
    <mergeCell ref="Z43:Z47"/>
    <mergeCell ref="AC33:AC37"/>
    <mergeCell ref="AD33:AD37"/>
    <mergeCell ref="B38:D42"/>
    <mergeCell ref="O38:S42"/>
    <mergeCell ref="Y38:Y42"/>
    <mergeCell ref="Z38:Z42"/>
    <mergeCell ref="AA38:AA42"/>
    <mergeCell ref="AB38:AB42"/>
    <mergeCell ref="AC38:AC42"/>
    <mergeCell ref="AD38:AD42"/>
    <mergeCell ref="B33:D37"/>
    <mergeCell ref="J33:N37"/>
    <mergeCell ref="Y33:Y37"/>
    <mergeCell ref="Z33:Z37"/>
    <mergeCell ref="AA33:AA37"/>
    <mergeCell ref="AB33:AB37"/>
    <mergeCell ref="B27:D27"/>
    <mergeCell ref="E27:I27"/>
    <mergeCell ref="J27:N27"/>
    <mergeCell ref="AB28:AB32"/>
    <mergeCell ref="AC28:AC32"/>
    <mergeCell ref="AD28:AD32"/>
    <mergeCell ref="O15:S19"/>
    <mergeCell ref="Y15:Y19"/>
    <mergeCell ref="Z15:Z19"/>
    <mergeCell ref="T27:X27"/>
    <mergeCell ref="Y27:AA27"/>
    <mergeCell ref="B28:D32"/>
    <mergeCell ref="E28:I32"/>
    <mergeCell ref="Y28:Y32"/>
    <mergeCell ref="Z28:Z32"/>
    <mergeCell ref="AA28:AA32"/>
    <mergeCell ref="B5:D9"/>
    <mergeCell ref="E5:I9"/>
    <mergeCell ref="Y5:Y9"/>
    <mergeCell ref="Z5:Z9"/>
    <mergeCell ref="O27:S27"/>
    <mergeCell ref="B20:D24"/>
    <mergeCell ref="B10:D14"/>
    <mergeCell ref="J10:N14"/>
    <mergeCell ref="Y10:Y14"/>
    <mergeCell ref="Z10:Z14"/>
    <mergeCell ref="AD5:AD9"/>
    <mergeCell ref="AB15:AB19"/>
    <mergeCell ref="AC15:AC19"/>
    <mergeCell ref="AB10:AB14"/>
    <mergeCell ref="AC10:AC14"/>
    <mergeCell ref="AA10:AA14"/>
    <mergeCell ref="AA5:AA9"/>
    <mergeCell ref="AC20:AC24"/>
    <mergeCell ref="AD20:AD24"/>
    <mergeCell ref="AD10:AD14"/>
    <mergeCell ref="AD15:AD19"/>
    <mergeCell ref="A2:AB2"/>
    <mergeCell ref="T20:X24"/>
    <mergeCell ref="Y20:Y24"/>
    <mergeCell ref="Z20:Z24"/>
    <mergeCell ref="AA20:AA24"/>
    <mergeCell ref="AC5:AC9"/>
    <mergeCell ref="B15:D19"/>
    <mergeCell ref="AA15:AA19"/>
    <mergeCell ref="T4:X4"/>
    <mergeCell ref="Y4:AA4"/>
    <mergeCell ref="AB5:AB9"/>
    <mergeCell ref="AB20:AB24"/>
    <mergeCell ref="B4:D4"/>
    <mergeCell ref="E4:I4"/>
    <mergeCell ref="J4:N4"/>
    <mergeCell ref="O4:S4"/>
  </mergeCells>
  <printOptions horizontalCentered="1"/>
  <pageMargins left="0.5905511811023623" right="0.1968503937007874" top="0.3937007874015748" bottom="0.3937007874015748" header="0.5511811023622047" footer="0.5118110236220472"/>
  <pageSetup horizontalDpi="600" verticalDpi="600" orientation="portrait" paperSize="9" scale="65" r:id="rId2"/>
  <headerFooter alignWithMargins="0">
    <oddHeader>&amp;C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D60"/>
  <sheetViews>
    <sheetView tabSelected="1" view="pageBreakPreview" zoomScale="70" zoomScaleNormal="70" zoomScaleSheetLayoutView="70" zoomScalePageLayoutView="0" workbookViewId="0" topLeftCell="A7">
      <selection activeCell="M11" sqref="M11:M12"/>
    </sheetView>
  </sheetViews>
  <sheetFormatPr defaultColWidth="9.00390625" defaultRowHeight="13.5"/>
  <cols>
    <col min="1" max="1" width="3.75390625" style="75" customWidth="1"/>
    <col min="2" max="2" width="36.625" style="81" customWidth="1"/>
    <col min="3" max="12" width="3.625" style="81" customWidth="1"/>
    <col min="13" max="13" width="36.625" style="124" customWidth="1"/>
    <col min="14" max="15" width="3.625" style="73" customWidth="1"/>
    <col min="16" max="16" width="4.375" style="74" customWidth="1"/>
    <col min="17" max="17" width="7.625" style="74" customWidth="1"/>
    <col min="18" max="19" width="3.625" style="74" customWidth="1"/>
    <col min="20" max="20" width="2.625" style="74" customWidth="1"/>
    <col min="21" max="24" width="3.625" style="75" customWidth="1"/>
    <col min="25" max="25" width="2.625" style="75" customWidth="1"/>
    <col min="26" max="29" width="3.625" style="75" customWidth="1"/>
    <col min="30" max="30" width="2.625" style="75" customWidth="1"/>
    <col min="31" max="34" width="3.625" style="75" customWidth="1"/>
    <col min="35" max="35" width="2.625" style="75" customWidth="1"/>
    <col min="36" max="37" width="3.625" style="75" customWidth="1"/>
    <col min="38" max="39" width="8.625" style="75" customWidth="1"/>
    <col min="40" max="16384" width="9.00390625" style="75" customWidth="1"/>
  </cols>
  <sheetData>
    <row r="1" spans="1:28" s="29" customFormat="1" ht="56.25" customHeight="1">
      <c r="A1" s="111"/>
      <c r="B1" s="48" t="s">
        <v>47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20"/>
      <c r="N1" s="112"/>
      <c r="O1" s="47"/>
      <c r="P1" s="47"/>
      <c r="Q1" s="47"/>
      <c r="R1" s="47"/>
      <c r="S1" s="47"/>
      <c r="T1" s="47"/>
      <c r="U1" s="47"/>
      <c r="V1" s="47"/>
      <c r="W1" s="27"/>
      <c r="X1" s="27"/>
      <c r="Y1" s="27"/>
      <c r="Z1" s="27"/>
      <c r="AA1" s="27"/>
      <c r="AB1" s="27"/>
    </row>
    <row r="2" spans="1:30" s="3" customFormat="1" ht="58.5" customHeight="1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21"/>
      <c r="N2" s="109"/>
      <c r="O2" s="24"/>
      <c r="P2" s="24"/>
      <c r="Q2" s="24"/>
      <c r="R2" s="24"/>
      <c r="S2" s="24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23.25" customHeight="1">
      <c r="A3" s="109"/>
      <c r="B3" s="109" t="s">
        <v>26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21"/>
      <c r="N3" s="109"/>
      <c r="O3" s="24"/>
      <c r="P3" s="24"/>
      <c r="Q3" s="24"/>
      <c r="R3" s="24"/>
      <c r="S3" s="24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9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26"/>
      <c r="N4" s="109"/>
      <c r="O4" s="24"/>
      <c r="P4" s="24"/>
      <c r="Q4" s="24"/>
      <c r="R4" s="24"/>
      <c r="S4" s="24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3" customFormat="1" ht="23.25" customHeight="1">
      <c r="A5" s="109"/>
      <c r="B5" s="118" t="s">
        <v>87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26"/>
      <c r="N5" s="109"/>
      <c r="O5" s="24"/>
      <c r="P5" s="24"/>
      <c r="Q5" s="24"/>
      <c r="R5" s="24"/>
      <c r="S5" s="24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3" customFormat="1" ht="9.75" customHeight="1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26"/>
      <c r="N6" s="109"/>
      <c r="O6" s="24"/>
      <c r="P6" s="24"/>
      <c r="Q6" s="24"/>
      <c r="R6" s="24"/>
      <c r="S6" s="24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16" ht="15.75" customHeight="1">
      <c r="A7" s="71"/>
      <c r="B7" s="113" t="s">
        <v>36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125"/>
      <c r="N7" s="72"/>
      <c r="O7" s="72"/>
      <c r="P7" s="71"/>
    </row>
    <row r="8" spans="1:16" ht="15.75" customHeight="1">
      <c r="A8" s="71"/>
      <c r="B8" s="273" t="s">
        <v>106</v>
      </c>
      <c r="C8" s="76"/>
      <c r="D8" s="77"/>
      <c r="E8" s="77"/>
      <c r="F8" s="77"/>
      <c r="G8" s="77"/>
      <c r="H8" s="77"/>
      <c r="I8" s="77"/>
      <c r="J8" s="72"/>
      <c r="K8" s="72"/>
      <c r="L8" s="72"/>
      <c r="M8" s="275"/>
      <c r="N8" s="72"/>
      <c r="O8" s="72"/>
      <c r="P8" s="71"/>
    </row>
    <row r="9" spans="1:16" ht="15.75" customHeight="1">
      <c r="A9" s="71"/>
      <c r="B9" s="273"/>
      <c r="C9" s="97"/>
      <c r="D9" s="267" t="s">
        <v>27</v>
      </c>
      <c r="E9" s="267"/>
      <c r="F9" s="267"/>
      <c r="G9" s="267"/>
      <c r="H9" s="267"/>
      <c r="I9" s="98"/>
      <c r="J9" s="72"/>
      <c r="K9" s="72"/>
      <c r="L9" s="72"/>
      <c r="M9" s="275"/>
      <c r="N9" s="72"/>
      <c r="O9" s="72"/>
      <c r="P9" s="71"/>
    </row>
    <row r="10" spans="1:16" ht="15.75" customHeight="1" thickBot="1">
      <c r="A10" s="71"/>
      <c r="B10" s="274"/>
      <c r="C10" s="79"/>
      <c r="D10" s="268"/>
      <c r="E10" s="268"/>
      <c r="F10" s="268"/>
      <c r="G10" s="268"/>
      <c r="H10" s="268"/>
      <c r="I10" s="99"/>
      <c r="J10" s="79"/>
      <c r="K10" s="79"/>
      <c r="L10" s="79"/>
      <c r="M10" s="119" t="s">
        <v>88</v>
      </c>
      <c r="N10" s="72"/>
      <c r="O10" s="72"/>
      <c r="P10" s="71"/>
    </row>
    <row r="11" spans="1:16" ht="15.75" customHeight="1">
      <c r="A11" s="71"/>
      <c r="B11" s="76"/>
      <c r="C11" s="115"/>
      <c r="D11" s="77"/>
      <c r="E11" s="82">
        <v>15</v>
      </c>
      <c r="F11" s="77" t="s">
        <v>5</v>
      </c>
      <c r="G11" s="83">
        <v>12</v>
      </c>
      <c r="H11" s="77"/>
      <c r="I11" s="100"/>
      <c r="J11" s="107"/>
      <c r="K11" s="106"/>
      <c r="L11" s="106"/>
      <c r="M11" s="276" t="s">
        <v>108</v>
      </c>
      <c r="N11" s="72"/>
      <c r="O11" s="72"/>
      <c r="P11" s="71"/>
    </row>
    <row r="12" spans="1:16" ht="15.75" customHeight="1" thickBot="1">
      <c r="A12" s="71"/>
      <c r="B12" s="76"/>
      <c r="C12" s="115"/>
      <c r="D12" s="80">
        <f>IF(E11&gt;G11,1)+IF(E12&gt;G12,1)+IF(E13&gt;G13,1)</f>
        <v>2</v>
      </c>
      <c r="E12" s="82">
        <v>12</v>
      </c>
      <c r="F12" s="77" t="s">
        <v>5</v>
      </c>
      <c r="G12" s="83">
        <v>15</v>
      </c>
      <c r="H12" s="80">
        <f>IF(G11&gt;E11,1)+IF(G12&gt;E12,1)+IF(G13&gt;E13,1)</f>
        <v>1</v>
      </c>
      <c r="I12" s="100"/>
      <c r="J12" s="108"/>
      <c r="K12" s="105"/>
      <c r="L12" s="105"/>
      <c r="M12" s="277"/>
      <c r="N12" s="72"/>
      <c r="O12" s="72"/>
      <c r="P12" s="71"/>
    </row>
    <row r="13" spans="1:16" ht="15.75" customHeight="1">
      <c r="A13" s="71"/>
      <c r="B13" s="113" t="s">
        <v>39</v>
      </c>
      <c r="C13" s="72"/>
      <c r="D13" s="77"/>
      <c r="E13" s="82">
        <v>15</v>
      </c>
      <c r="F13" s="77" t="s">
        <v>5</v>
      </c>
      <c r="G13" s="83">
        <v>12</v>
      </c>
      <c r="H13" s="77"/>
      <c r="I13" s="101"/>
      <c r="J13" s="72"/>
      <c r="K13" s="72"/>
      <c r="L13" s="72"/>
      <c r="M13" s="119" t="s">
        <v>29</v>
      </c>
      <c r="N13" s="72"/>
      <c r="O13" s="72"/>
      <c r="P13" s="71"/>
    </row>
    <row r="14" spans="1:16" ht="15.75" customHeight="1">
      <c r="A14" s="71"/>
      <c r="B14" s="273" t="s">
        <v>129</v>
      </c>
      <c r="C14" s="102"/>
      <c r="D14" s="103"/>
      <c r="E14" s="103"/>
      <c r="F14" s="103"/>
      <c r="G14" s="103"/>
      <c r="H14" s="103"/>
      <c r="I14" s="104"/>
      <c r="J14" s="76"/>
      <c r="K14" s="77"/>
      <c r="L14" s="77"/>
      <c r="M14" s="271" t="s">
        <v>105</v>
      </c>
      <c r="N14" s="72"/>
      <c r="O14" s="72"/>
      <c r="P14" s="71"/>
    </row>
    <row r="15" spans="1:16" ht="15.75" customHeight="1">
      <c r="A15" s="71"/>
      <c r="B15" s="273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272"/>
      <c r="N15" s="72"/>
      <c r="O15" s="72"/>
      <c r="P15" s="71"/>
    </row>
    <row r="16" spans="1:16" ht="15.75" customHeight="1" thickBot="1">
      <c r="A16" s="71"/>
      <c r="B16" s="274"/>
      <c r="C16" s="79"/>
      <c r="D16" s="79"/>
      <c r="E16" s="79"/>
      <c r="F16" s="79"/>
      <c r="G16" s="79"/>
      <c r="H16" s="79"/>
      <c r="I16" s="79"/>
      <c r="J16" s="71"/>
      <c r="K16" s="71"/>
      <c r="L16" s="71"/>
      <c r="M16" s="123"/>
      <c r="N16" s="72"/>
      <c r="O16" s="72"/>
      <c r="P16" s="71"/>
    </row>
    <row r="17" spans="1:30" s="3" customFormat="1" ht="9.7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1"/>
      <c r="N17" s="109"/>
      <c r="O17" s="24"/>
      <c r="P17" s="24"/>
      <c r="Q17" s="24"/>
      <c r="R17" s="24"/>
      <c r="S17" s="2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3" customFormat="1" ht="23.25" customHeight="1">
      <c r="A18" s="109"/>
      <c r="B18" s="118" t="s">
        <v>86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1"/>
      <c r="N18" s="109"/>
      <c r="O18" s="24"/>
      <c r="P18" s="24"/>
      <c r="Q18" s="24"/>
      <c r="R18" s="24"/>
      <c r="S18" s="2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3" customFormat="1" ht="9.75" customHeight="1" thickBo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21"/>
      <c r="N19" s="109"/>
      <c r="O19" s="24"/>
      <c r="P19" s="24"/>
      <c r="Q19" s="24"/>
      <c r="R19" s="24"/>
      <c r="S19" s="2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0" ht="15.75" customHeight="1">
      <c r="A20" s="71"/>
      <c r="B20" s="113" t="s">
        <v>38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10"/>
      <c r="N20" s="72"/>
      <c r="O20" s="71"/>
      <c r="P20" s="71"/>
      <c r="T20" s="75"/>
    </row>
    <row r="21" spans="1:20" ht="15.75" customHeight="1">
      <c r="A21" s="70"/>
      <c r="B21" s="273" t="s">
        <v>120</v>
      </c>
      <c r="C21" s="76"/>
      <c r="D21" s="72"/>
      <c r="E21" s="72"/>
      <c r="F21" s="72"/>
      <c r="G21" s="72"/>
      <c r="H21" s="72"/>
      <c r="I21" s="77"/>
      <c r="J21" s="76"/>
      <c r="K21" s="77"/>
      <c r="L21" s="77"/>
      <c r="M21" s="122"/>
      <c r="N21" s="72"/>
      <c r="O21" s="71"/>
      <c r="P21" s="71"/>
      <c r="T21" s="75"/>
    </row>
    <row r="22" spans="1:20" ht="15.75" customHeight="1">
      <c r="A22" s="78"/>
      <c r="B22" s="273"/>
      <c r="C22" s="97"/>
      <c r="D22" s="267" t="s">
        <v>28</v>
      </c>
      <c r="E22" s="267"/>
      <c r="F22" s="267"/>
      <c r="G22" s="267"/>
      <c r="H22" s="267"/>
      <c r="I22" s="98"/>
      <c r="J22" s="79"/>
      <c r="K22" s="79"/>
      <c r="L22" s="79"/>
      <c r="M22" s="122"/>
      <c r="N22" s="72"/>
      <c r="O22" s="71"/>
      <c r="P22" s="71"/>
      <c r="T22" s="75"/>
    </row>
    <row r="23" spans="1:20" ht="15.75" customHeight="1" thickBot="1">
      <c r="A23" s="78"/>
      <c r="B23" s="274"/>
      <c r="C23" s="79"/>
      <c r="D23" s="268"/>
      <c r="E23" s="268"/>
      <c r="F23" s="268"/>
      <c r="G23" s="268"/>
      <c r="H23" s="268"/>
      <c r="I23" s="99"/>
      <c r="J23" s="79"/>
      <c r="K23" s="79"/>
      <c r="L23" s="79"/>
      <c r="M23" s="119" t="s">
        <v>30</v>
      </c>
      <c r="N23" s="72"/>
      <c r="O23" s="71"/>
      <c r="P23" s="71"/>
      <c r="T23" s="75"/>
    </row>
    <row r="24" spans="1:20" ht="15.75" customHeight="1">
      <c r="A24" s="78"/>
      <c r="B24" s="114"/>
      <c r="C24" s="79"/>
      <c r="D24" s="77"/>
      <c r="E24" s="82">
        <v>17</v>
      </c>
      <c r="F24" s="77" t="s">
        <v>5</v>
      </c>
      <c r="G24" s="83">
        <v>16</v>
      </c>
      <c r="H24" s="77"/>
      <c r="I24" s="99"/>
      <c r="J24" s="107"/>
      <c r="K24" s="106"/>
      <c r="L24" s="106"/>
      <c r="M24" s="269" t="s">
        <v>121</v>
      </c>
      <c r="N24" s="72"/>
      <c r="O24" s="71"/>
      <c r="P24" s="71"/>
      <c r="T24" s="75"/>
    </row>
    <row r="25" spans="1:20" ht="15.75" customHeight="1" thickBot="1">
      <c r="A25" s="70"/>
      <c r="B25" s="76"/>
      <c r="C25" s="115"/>
      <c r="D25" s="80">
        <f>IF(E24&gt;G24,1)+IF(E25&gt;G25,1)+IF(E26&gt;G26,1)</f>
        <v>2</v>
      </c>
      <c r="E25" s="82">
        <v>15</v>
      </c>
      <c r="F25" s="77" t="s">
        <v>5</v>
      </c>
      <c r="G25" s="83">
        <v>11</v>
      </c>
      <c r="H25" s="80">
        <f>IF(G24&gt;E24,1)+IF(G25&gt;E25,1)+IF(G26&gt;E26,1)</f>
        <v>0</v>
      </c>
      <c r="I25" s="100"/>
      <c r="J25" s="108"/>
      <c r="K25" s="105"/>
      <c r="L25" s="105"/>
      <c r="M25" s="270"/>
      <c r="N25" s="72"/>
      <c r="O25" s="71"/>
      <c r="P25" s="71"/>
      <c r="T25" s="75"/>
    </row>
    <row r="26" spans="1:20" ht="15.75" customHeight="1">
      <c r="A26" s="71"/>
      <c r="B26" s="113" t="s">
        <v>37</v>
      </c>
      <c r="C26" s="72"/>
      <c r="D26" s="77"/>
      <c r="E26" s="82"/>
      <c r="F26" s="77" t="s">
        <v>5</v>
      </c>
      <c r="G26" s="83"/>
      <c r="H26" s="77"/>
      <c r="I26" s="101"/>
      <c r="J26" s="72"/>
      <c r="K26" s="72"/>
      <c r="L26" s="72"/>
      <c r="M26" s="119" t="s">
        <v>31</v>
      </c>
      <c r="N26" s="72"/>
      <c r="O26" s="71"/>
      <c r="P26" s="71"/>
      <c r="T26" s="75"/>
    </row>
    <row r="27" spans="1:20" ht="15.75" customHeight="1">
      <c r="A27" s="70"/>
      <c r="B27" s="273" t="s">
        <v>109</v>
      </c>
      <c r="C27" s="102"/>
      <c r="D27" s="103"/>
      <c r="E27" s="103"/>
      <c r="F27" s="103"/>
      <c r="G27" s="103"/>
      <c r="H27" s="103"/>
      <c r="I27" s="104"/>
      <c r="J27" s="76"/>
      <c r="K27" s="77"/>
      <c r="L27" s="77"/>
      <c r="M27" s="271" t="s">
        <v>109</v>
      </c>
      <c r="N27" s="72"/>
      <c r="O27" s="71"/>
      <c r="P27" s="71"/>
      <c r="T27" s="75"/>
    </row>
    <row r="28" spans="1:20" ht="15.75" customHeight="1">
      <c r="A28" s="78"/>
      <c r="B28" s="273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272"/>
      <c r="N28" s="72"/>
      <c r="O28" s="71"/>
      <c r="P28" s="71"/>
      <c r="T28" s="75"/>
    </row>
    <row r="29" spans="1:20" ht="15.75" customHeight="1" thickBot="1">
      <c r="A29" s="78"/>
      <c r="B29" s="274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125"/>
      <c r="N29" s="72"/>
      <c r="O29" s="71"/>
      <c r="P29" s="71"/>
      <c r="T29" s="75"/>
    </row>
    <row r="30" spans="1:16" ht="15.75" customHeight="1">
      <c r="A30" s="71"/>
      <c r="B30" s="76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25"/>
      <c r="N30" s="72"/>
      <c r="O30" s="72"/>
      <c r="P30" s="71"/>
    </row>
    <row r="31" spans="1:30" s="3" customFormat="1" ht="23.25" customHeight="1">
      <c r="A31" s="109"/>
      <c r="B31" s="109" t="s">
        <v>89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21"/>
      <c r="N31" s="109"/>
      <c r="O31" s="24"/>
      <c r="P31" s="24"/>
      <c r="Q31" s="24"/>
      <c r="R31" s="24"/>
      <c r="S31" s="2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9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21"/>
      <c r="N32" s="109"/>
      <c r="O32" s="24"/>
      <c r="P32" s="24"/>
      <c r="Q32" s="24"/>
      <c r="R32" s="24"/>
      <c r="S32" s="2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23.25" customHeight="1">
      <c r="A33" s="109"/>
      <c r="B33" s="118" t="s">
        <v>91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21"/>
      <c r="N33" s="109"/>
      <c r="O33" s="24"/>
      <c r="P33" s="24"/>
      <c r="Q33" s="24"/>
      <c r="R33" s="24"/>
      <c r="S33" s="2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9.75" customHeight="1" thickBo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21"/>
      <c r="N34" s="109"/>
      <c r="O34" s="24"/>
      <c r="P34" s="24"/>
      <c r="Q34" s="24"/>
      <c r="R34" s="24"/>
      <c r="S34" s="2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16" ht="15.75" customHeight="1">
      <c r="A35" s="71"/>
      <c r="B35" s="113" t="s">
        <v>40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110"/>
      <c r="N35" s="72"/>
      <c r="O35" s="72"/>
      <c r="P35" s="71"/>
    </row>
    <row r="36" spans="1:16" ht="15.75" customHeight="1">
      <c r="A36" s="71"/>
      <c r="B36" s="273" t="s">
        <v>107</v>
      </c>
      <c r="C36" s="76"/>
      <c r="D36" s="77"/>
      <c r="E36" s="77"/>
      <c r="F36" s="77"/>
      <c r="G36" s="77"/>
      <c r="H36" s="77"/>
      <c r="I36" s="77"/>
      <c r="J36" s="72"/>
      <c r="K36" s="72"/>
      <c r="L36" s="72"/>
      <c r="M36" s="110"/>
      <c r="N36" s="72"/>
      <c r="O36" s="72"/>
      <c r="P36" s="71"/>
    </row>
    <row r="37" spans="1:16" ht="15.75" customHeight="1">
      <c r="A37" s="71"/>
      <c r="B37" s="273"/>
      <c r="C37" s="97"/>
      <c r="D37" s="267" t="s">
        <v>27</v>
      </c>
      <c r="E37" s="267"/>
      <c r="F37" s="267"/>
      <c r="G37" s="267"/>
      <c r="H37" s="267"/>
      <c r="I37" s="98"/>
      <c r="J37" s="79"/>
      <c r="K37" s="79"/>
      <c r="L37" s="79"/>
      <c r="M37" s="122"/>
      <c r="N37" s="72"/>
      <c r="O37" s="72"/>
      <c r="P37" s="71"/>
    </row>
    <row r="38" spans="1:16" ht="15.75" customHeight="1" thickBot="1">
      <c r="A38" s="71"/>
      <c r="B38" s="274"/>
      <c r="C38" s="79"/>
      <c r="D38" s="268"/>
      <c r="E38" s="268"/>
      <c r="F38" s="268"/>
      <c r="G38" s="268"/>
      <c r="H38" s="268"/>
      <c r="I38" s="99"/>
      <c r="J38" s="79"/>
      <c r="K38" s="79"/>
      <c r="L38" s="79"/>
      <c r="M38" s="119" t="s">
        <v>32</v>
      </c>
      <c r="N38" s="72"/>
      <c r="O38" s="72"/>
      <c r="P38" s="71"/>
    </row>
    <row r="39" spans="1:16" ht="15.75" customHeight="1">
      <c r="A39" s="71"/>
      <c r="B39" s="76"/>
      <c r="C39" s="115"/>
      <c r="D39" s="77"/>
      <c r="E39" s="82">
        <v>15</v>
      </c>
      <c r="F39" s="77" t="s">
        <v>5</v>
      </c>
      <c r="G39" s="83">
        <v>11</v>
      </c>
      <c r="H39" s="77"/>
      <c r="I39" s="100"/>
      <c r="J39" s="107"/>
      <c r="K39" s="106"/>
      <c r="L39" s="106"/>
      <c r="M39" s="269" t="s">
        <v>126</v>
      </c>
      <c r="N39" s="72"/>
      <c r="O39" s="72"/>
      <c r="P39" s="71"/>
    </row>
    <row r="40" spans="1:16" ht="15.75" customHeight="1" thickBot="1">
      <c r="A40" s="71"/>
      <c r="B40" s="76"/>
      <c r="C40" s="115"/>
      <c r="D40" s="80">
        <f>IF(E39&gt;G39,1)+IF(E40&gt;G40,1)+IF(E41&gt;G41,1)</f>
        <v>2</v>
      </c>
      <c r="E40" s="82">
        <v>9</v>
      </c>
      <c r="F40" s="77" t="s">
        <v>5</v>
      </c>
      <c r="G40" s="83">
        <v>15</v>
      </c>
      <c r="H40" s="80">
        <f>IF(G39&gt;E39,1)+IF(G40&gt;E40,1)+IF(G41&gt;E41,1)</f>
        <v>1</v>
      </c>
      <c r="I40" s="100"/>
      <c r="J40" s="108"/>
      <c r="K40" s="105"/>
      <c r="L40" s="105"/>
      <c r="M40" s="270"/>
      <c r="N40" s="72"/>
      <c r="O40" s="72"/>
      <c r="P40" s="71"/>
    </row>
    <row r="41" spans="1:16" ht="15.75" customHeight="1">
      <c r="A41" s="71"/>
      <c r="B41" s="113" t="s">
        <v>43</v>
      </c>
      <c r="C41" s="72"/>
      <c r="D41" s="77"/>
      <c r="E41" s="82">
        <v>15</v>
      </c>
      <c r="F41" s="77" t="s">
        <v>5</v>
      </c>
      <c r="G41" s="83">
        <v>6</v>
      </c>
      <c r="H41" s="77"/>
      <c r="I41" s="101"/>
      <c r="J41" s="72"/>
      <c r="K41" s="72"/>
      <c r="L41" s="72"/>
      <c r="M41" s="119" t="s">
        <v>33</v>
      </c>
      <c r="N41" s="72"/>
      <c r="O41" s="72"/>
      <c r="P41" s="71"/>
    </row>
    <row r="42" spans="1:16" ht="15.75" customHeight="1">
      <c r="A42" s="71"/>
      <c r="B42" s="273" t="s">
        <v>127</v>
      </c>
      <c r="C42" s="102"/>
      <c r="D42" s="103"/>
      <c r="E42" s="103"/>
      <c r="F42" s="103"/>
      <c r="G42" s="103"/>
      <c r="H42" s="103"/>
      <c r="I42" s="104"/>
      <c r="J42" s="76"/>
      <c r="K42" s="77"/>
      <c r="L42" s="77"/>
      <c r="M42" s="271" t="s">
        <v>128</v>
      </c>
      <c r="N42" s="72"/>
      <c r="O42" s="72"/>
      <c r="P42" s="71"/>
    </row>
    <row r="43" spans="1:16" ht="15.75" customHeight="1">
      <c r="A43" s="71"/>
      <c r="B43" s="273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272"/>
      <c r="N43" s="72"/>
      <c r="O43" s="72"/>
      <c r="P43" s="71"/>
    </row>
    <row r="44" spans="1:16" ht="15.75" customHeight="1" thickBot="1">
      <c r="A44" s="71"/>
      <c r="B44" s="274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125"/>
      <c r="N44" s="72"/>
      <c r="O44" s="72"/>
      <c r="P44" s="71"/>
    </row>
    <row r="45" spans="1:30" s="3" customFormat="1" ht="9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21"/>
      <c r="N45" s="109"/>
      <c r="O45" s="24"/>
      <c r="P45" s="24"/>
      <c r="Q45" s="24"/>
      <c r="R45" s="24"/>
      <c r="S45" s="2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23.25" customHeight="1">
      <c r="A46" s="109"/>
      <c r="B46" s="118" t="s">
        <v>90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21"/>
      <c r="N46" s="109"/>
      <c r="O46" s="24"/>
      <c r="P46" s="24"/>
      <c r="Q46" s="24"/>
      <c r="R46" s="24"/>
      <c r="S46" s="2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9.75" customHeight="1" thickBo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21"/>
      <c r="N47" s="109"/>
      <c r="O47" s="24"/>
      <c r="P47" s="24"/>
      <c r="Q47" s="24"/>
      <c r="R47" s="24"/>
      <c r="S47" s="2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20" ht="15.75" customHeight="1">
      <c r="A48" s="71"/>
      <c r="B48" s="113" t="s">
        <v>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110"/>
      <c r="N48" s="72"/>
      <c r="O48" s="71"/>
      <c r="P48" s="71"/>
      <c r="T48" s="75"/>
    </row>
    <row r="49" spans="1:20" ht="15.75" customHeight="1">
      <c r="A49" s="70"/>
      <c r="B49" s="273" t="s">
        <v>114</v>
      </c>
      <c r="C49" s="76"/>
      <c r="D49" s="72"/>
      <c r="E49" s="72"/>
      <c r="F49" s="72"/>
      <c r="G49" s="72"/>
      <c r="H49" s="72"/>
      <c r="I49" s="77"/>
      <c r="J49" s="76"/>
      <c r="K49" s="77"/>
      <c r="L49" s="77"/>
      <c r="M49" s="122"/>
      <c r="N49" s="72"/>
      <c r="O49" s="71"/>
      <c r="P49" s="71"/>
      <c r="T49" s="75"/>
    </row>
    <row r="50" spans="1:20" ht="15.75" customHeight="1">
      <c r="A50" s="78"/>
      <c r="B50" s="273"/>
      <c r="C50" s="97"/>
      <c r="D50" s="267" t="s">
        <v>28</v>
      </c>
      <c r="E50" s="267"/>
      <c r="F50" s="267"/>
      <c r="G50" s="267"/>
      <c r="H50" s="267"/>
      <c r="I50" s="98"/>
      <c r="J50" s="79"/>
      <c r="K50" s="79"/>
      <c r="L50" s="79"/>
      <c r="M50" s="122"/>
      <c r="N50" s="72"/>
      <c r="O50" s="71"/>
      <c r="P50" s="71"/>
      <c r="T50" s="75"/>
    </row>
    <row r="51" spans="1:20" ht="15.75" customHeight="1" thickBot="1">
      <c r="A51" s="78"/>
      <c r="B51" s="274"/>
      <c r="C51" s="79"/>
      <c r="D51" s="268"/>
      <c r="E51" s="268"/>
      <c r="F51" s="268"/>
      <c r="G51" s="268"/>
      <c r="H51" s="268"/>
      <c r="I51" s="99"/>
      <c r="J51" s="79"/>
      <c r="K51" s="79"/>
      <c r="L51" s="79"/>
      <c r="M51" s="119" t="s">
        <v>34</v>
      </c>
      <c r="N51" s="72"/>
      <c r="O51" s="71"/>
      <c r="P51" s="71"/>
      <c r="T51" s="75"/>
    </row>
    <row r="52" spans="1:20" ht="15.75" customHeight="1">
      <c r="A52" s="78"/>
      <c r="B52" s="114"/>
      <c r="C52" s="79"/>
      <c r="D52" s="77"/>
      <c r="E52" s="82">
        <v>15</v>
      </c>
      <c r="F52" s="77" t="s">
        <v>5</v>
      </c>
      <c r="G52" s="83">
        <v>9</v>
      </c>
      <c r="H52" s="77"/>
      <c r="I52" s="99"/>
      <c r="J52" s="107"/>
      <c r="K52" s="106"/>
      <c r="L52" s="106"/>
      <c r="M52" s="269" t="s">
        <v>110</v>
      </c>
      <c r="N52" s="72"/>
      <c r="O52" s="71"/>
      <c r="P52" s="71"/>
      <c r="T52" s="75"/>
    </row>
    <row r="53" spans="1:20" ht="15.75" customHeight="1" thickBot="1">
      <c r="A53" s="70"/>
      <c r="B53" s="76"/>
      <c r="C53" s="115"/>
      <c r="D53" s="80">
        <f>IF(E52&gt;G52,1)+IF(E53&gt;G53,1)+IF(E54&gt;G54,1)</f>
        <v>2</v>
      </c>
      <c r="E53" s="82">
        <v>15</v>
      </c>
      <c r="F53" s="77" t="s">
        <v>5</v>
      </c>
      <c r="G53" s="83">
        <v>9</v>
      </c>
      <c r="H53" s="80">
        <f>IF(G52&gt;E52,1)+IF(G53&gt;E53,1)+IF(G54&gt;E54,1)</f>
        <v>0</v>
      </c>
      <c r="I53" s="100"/>
      <c r="J53" s="108"/>
      <c r="K53" s="105"/>
      <c r="L53" s="105"/>
      <c r="M53" s="270"/>
      <c r="N53" s="72"/>
      <c r="O53" s="71"/>
      <c r="P53" s="71"/>
      <c r="T53" s="75"/>
    </row>
    <row r="54" spans="1:20" ht="15.75" customHeight="1">
      <c r="A54" s="71"/>
      <c r="B54" s="113" t="s">
        <v>41</v>
      </c>
      <c r="C54" s="72"/>
      <c r="D54" s="77"/>
      <c r="E54" s="82"/>
      <c r="F54" s="77" t="s">
        <v>5</v>
      </c>
      <c r="G54" s="83"/>
      <c r="H54" s="77"/>
      <c r="I54" s="101"/>
      <c r="J54" s="72"/>
      <c r="K54" s="72"/>
      <c r="L54" s="72"/>
      <c r="M54" s="119" t="s">
        <v>35</v>
      </c>
      <c r="N54" s="72"/>
      <c r="O54" s="71"/>
      <c r="P54" s="71"/>
      <c r="T54" s="75"/>
    </row>
    <row r="55" spans="1:20" ht="15.75" customHeight="1">
      <c r="A55" s="70"/>
      <c r="B55" s="273" t="s">
        <v>113</v>
      </c>
      <c r="C55" s="102"/>
      <c r="D55" s="103"/>
      <c r="E55" s="103"/>
      <c r="F55" s="103"/>
      <c r="G55" s="103"/>
      <c r="H55" s="103"/>
      <c r="I55" s="104"/>
      <c r="J55" s="76"/>
      <c r="K55" s="77"/>
      <c r="L55" s="77"/>
      <c r="M55" s="271" t="s">
        <v>115</v>
      </c>
      <c r="N55" s="72"/>
      <c r="O55" s="71"/>
      <c r="P55" s="71"/>
      <c r="T55" s="75"/>
    </row>
    <row r="56" spans="1:20" ht="15.75" customHeight="1">
      <c r="A56" s="78"/>
      <c r="B56" s="273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272"/>
      <c r="N56" s="72"/>
      <c r="O56" s="71"/>
      <c r="P56" s="71"/>
      <c r="T56" s="75"/>
    </row>
    <row r="57" spans="1:20" ht="15.75" customHeight="1" thickBot="1">
      <c r="A57" s="78"/>
      <c r="B57" s="274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125"/>
      <c r="N57" s="72"/>
      <c r="O57" s="71"/>
      <c r="P57" s="71"/>
      <c r="T57" s="75"/>
    </row>
    <row r="58" spans="1:16" ht="15.75" customHeight="1">
      <c r="A58" s="71"/>
      <c r="B58" s="76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125"/>
      <c r="N58" s="72"/>
      <c r="O58" s="72"/>
      <c r="P58" s="71"/>
    </row>
    <row r="59" spans="1:16" ht="15.75" customHeight="1">
      <c r="A59" s="71"/>
      <c r="B59" s="76"/>
      <c r="C59" s="72"/>
      <c r="D59" s="72"/>
      <c r="E59" s="72"/>
      <c r="F59" s="72"/>
      <c r="G59" s="72"/>
      <c r="H59" s="72"/>
      <c r="I59" s="72"/>
      <c r="J59" s="71"/>
      <c r="K59" s="71"/>
      <c r="L59" s="71"/>
      <c r="M59" s="110"/>
      <c r="N59" s="72"/>
      <c r="O59" s="72"/>
      <c r="P59" s="71"/>
    </row>
    <row r="60" spans="1:16" ht="15.75" customHeight="1">
      <c r="A60" s="71"/>
      <c r="B60" s="76"/>
      <c r="C60" s="72"/>
      <c r="D60" s="72"/>
      <c r="E60" s="72"/>
      <c r="F60" s="72"/>
      <c r="G60" s="72"/>
      <c r="H60" s="72"/>
      <c r="I60" s="72"/>
      <c r="J60" s="71"/>
      <c r="K60" s="71"/>
      <c r="L60" s="71"/>
      <c r="M60" s="123"/>
      <c r="N60" s="72"/>
      <c r="O60" s="72"/>
      <c r="P60" s="71"/>
    </row>
  </sheetData>
  <sheetProtection/>
  <mergeCells count="21">
    <mergeCell ref="D50:H51"/>
    <mergeCell ref="M52:M53"/>
    <mergeCell ref="M55:M56"/>
    <mergeCell ref="M39:M40"/>
    <mergeCell ref="D22:H23"/>
    <mergeCell ref="B42:B44"/>
    <mergeCell ref="B27:B29"/>
    <mergeCell ref="B55:B57"/>
    <mergeCell ref="B36:B38"/>
    <mergeCell ref="D37:H38"/>
    <mergeCell ref="B49:B51"/>
    <mergeCell ref="M8:M9"/>
    <mergeCell ref="M24:M25"/>
    <mergeCell ref="M27:M28"/>
    <mergeCell ref="M11:M12"/>
    <mergeCell ref="M42:M43"/>
    <mergeCell ref="B21:B23"/>
    <mergeCell ref="M14:M15"/>
    <mergeCell ref="B8:B10"/>
    <mergeCell ref="B14:B16"/>
    <mergeCell ref="D9:H10"/>
  </mergeCells>
  <printOptions horizontalCentered="1"/>
  <pageMargins left="1.0236220472440944" right="0.4724409448818898" top="0.5905511811023623" bottom="0.3937007874015748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王子製紙株式会社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王子ビジネスセンター株式会社</dc:creator>
  <cp:keywords/>
  <dc:description/>
  <cp:lastModifiedBy>野上清</cp:lastModifiedBy>
  <cp:lastPrinted>2016-06-09T02:54:11Z</cp:lastPrinted>
  <dcterms:created xsi:type="dcterms:W3CDTF">2015-06-04T04:55:40Z</dcterms:created>
  <dcterms:modified xsi:type="dcterms:W3CDTF">2016-06-12T12:04:11Z</dcterms:modified>
  <cp:category/>
  <cp:version/>
  <cp:contentType/>
  <cp:contentStatus/>
</cp:coreProperties>
</file>