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ソフトバレー\０１５県内各種大会・オープン\県フェス\３０年度\30伯耆カップ\"/>
    </mc:Choice>
  </mc:AlternateContent>
  <bookViews>
    <workbookView xWindow="0" yWindow="0" windowWidth="28800" windowHeight="12450" activeTab="6"/>
  </bookViews>
  <sheets>
    <sheet name="フリー、予選１" sheetId="3" r:id="rId1"/>
    <sheet name="フリー、予選２" sheetId="4" r:id="rId2"/>
    <sheet name="フリー予選結果" sheetId="5" r:id="rId3"/>
    <sheet name="フリー、決勝" sheetId="6" r:id="rId4"/>
    <sheet name="フリー、決勝７位以降（トーナメント）" sheetId="7" r:id="rId5"/>
    <sheet name="１５０UP" sheetId="8" r:id="rId6"/>
    <sheet name="１９０，２３０UP" sheetId="2" r:id="rId7"/>
  </sheets>
  <definedNames>
    <definedName name="_xlnm.Print_Area" localSheetId="4">'フリー、決勝７位以降（トーナメント）'!$A$1:$T$38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5" i="8" l="1"/>
  <c r="AN25" i="8"/>
  <c r="AF25" i="8"/>
  <c r="AB25" i="8"/>
  <c r="T25" i="8"/>
  <c r="P25" i="8"/>
  <c r="AR24" i="8"/>
  <c r="AN24" i="8"/>
  <c r="AF24" i="8"/>
  <c r="AB24" i="8"/>
  <c r="T24" i="8"/>
  <c r="P24" i="8"/>
  <c r="AR23" i="8"/>
  <c r="AN23" i="8"/>
  <c r="AF23" i="8"/>
  <c r="AB23" i="8"/>
  <c r="T23" i="8"/>
  <c r="P23" i="8"/>
  <c r="AP22" i="8"/>
  <c r="AD22" i="8"/>
  <c r="R22" i="8"/>
  <c r="AR21" i="8"/>
  <c r="AK21" i="8"/>
  <c r="AF21" i="8"/>
  <c r="Y21" i="8"/>
  <c r="T21" i="8"/>
  <c r="M21" i="8"/>
  <c r="AF20" i="8"/>
  <c r="AB20" i="8"/>
  <c r="T20" i="8"/>
  <c r="P20" i="8"/>
  <c r="BG19" i="8"/>
  <c r="AK24" i="8" s="1"/>
  <c r="AW19" i="8"/>
  <c r="AF19" i="8"/>
  <c r="AB19" i="8"/>
  <c r="T19" i="8"/>
  <c r="P19" i="8"/>
  <c r="AF18" i="8"/>
  <c r="AB18" i="8"/>
  <c r="T18" i="8"/>
  <c r="P18" i="8"/>
  <c r="AD17" i="8"/>
  <c r="R17" i="8"/>
  <c r="AF16" i="8"/>
  <c r="Y16" i="8"/>
  <c r="T16" i="8"/>
  <c r="M16" i="8"/>
  <c r="T15" i="8"/>
  <c r="P15" i="8"/>
  <c r="BG14" i="8"/>
  <c r="Y24" i="8" s="1"/>
  <c r="AW14" i="8"/>
  <c r="AI24" i="8" s="1"/>
  <c r="AU14" i="8"/>
  <c r="AK14" i="8"/>
  <c r="AI19" i="8" s="1"/>
  <c r="T14" i="8"/>
  <c r="P14" i="8"/>
  <c r="T13" i="8"/>
  <c r="P13" i="8"/>
  <c r="R12" i="8"/>
  <c r="T11" i="8"/>
  <c r="M11" i="8"/>
  <c r="BG9" i="8"/>
  <c r="M24" i="8" s="1"/>
  <c r="AW9" i="8"/>
  <c r="W24" i="8" s="1"/>
  <c r="AU9" i="8"/>
  <c r="AK9" i="8"/>
  <c r="W19" i="8" s="1"/>
  <c r="AI9" i="8"/>
  <c r="M14" i="8" s="1"/>
  <c r="Y9" i="8"/>
  <c r="Y8" i="8" s="1"/>
  <c r="BS6" i="8"/>
  <c r="AW4" i="8"/>
  <c r="AK4" i="8"/>
  <c r="Y4" i="8"/>
  <c r="M4" i="8"/>
  <c r="BS16" i="8" l="1"/>
  <c r="AW18" i="8"/>
  <c r="AU24" i="8"/>
  <c r="AK23" i="8" s="1"/>
  <c r="BS11" i="8"/>
  <c r="BO6" i="8"/>
  <c r="BS21" i="8"/>
  <c r="AW8" i="8"/>
  <c r="AK8" i="8"/>
  <c r="AK13" i="8"/>
  <c r="BI11" i="8"/>
  <c r="M23" i="8"/>
  <c r="BI21" i="8"/>
  <c r="Y23" i="8"/>
  <c r="AW13" i="8"/>
  <c r="W14" i="8"/>
  <c r="M13" i="8" s="1"/>
  <c r="BM16" i="8"/>
  <c r="M19" i="8"/>
  <c r="Y19" i="8"/>
  <c r="Y18" i="8" s="1"/>
  <c r="BI6" i="8"/>
  <c r="BM6" i="8"/>
  <c r="BO16" i="8" l="1"/>
  <c r="BM21" i="8"/>
  <c r="BO21" i="8"/>
  <c r="M18" i="8"/>
  <c r="BI16" i="8"/>
  <c r="BO11" i="8"/>
  <c r="BM11" i="8"/>
  <c r="H33" i="7"/>
  <c r="D33" i="7"/>
  <c r="H20" i="7"/>
  <c r="D20" i="7"/>
  <c r="O14" i="7"/>
  <c r="K14" i="7"/>
  <c r="H8" i="7"/>
  <c r="D8" i="7"/>
  <c r="AF43" i="6"/>
  <c r="AB43" i="6"/>
  <c r="T43" i="6"/>
  <c r="P43" i="6"/>
  <c r="AF42" i="6"/>
  <c r="AB42" i="6"/>
  <c r="T42" i="6"/>
  <c r="P42" i="6"/>
  <c r="AF41" i="6"/>
  <c r="AB41" i="6"/>
  <c r="T41" i="6"/>
  <c r="P41" i="6"/>
  <c r="AF39" i="6"/>
  <c r="Y39" i="6"/>
  <c r="T39" i="6"/>
  <c r="M39" i="6"/>
  <c r="T38" i="6"/>
  <c r="P38" i="6"/>
  <c r="AU37" i="6"/>
  <c r="Y42" i="6" s="1"/>
  <c r="AK37" i="6"/>
  <c r="T37" i="6"/>
  <c r="P37" i="6"/>
  <c r="T36" i="6"/>
  <c r="P36" i="6"/>
  <c r="AD40" i="6"/>
  <c r="T34" i="6"/>
  <c r="M34" i="6"/>
  <c r="AU32" i="6"/>
  <c r="M42" i="6" s="1"/>
  <c r="AK32" i="6"/>
  <c r="AI32" i="6"/>
  <c r="Y32" i="6"/>
  <c r="R40" i="6"/>
  <c r="R35" i="6"/>
  <c r="BG29" i="6"/>
  <c r="AK27" i="6"/>
  <c r="Y27" i="6"/>
  <c r="M27" i="6"/>
  <c r="AF22" i="6"/>
  <c r="AB22" i="6"/>
  <c r="T22" i="6"/>
  <c r="P22" i="6"/>
  <c r="AF21" i="6"/>
  <c r="AB21" i="6"/>
  <c r="T21" i="6"/>
  <c r="P21" i="6"/>
  <c r="AF20" i="6"/>
  <c r="AB20" i="6"/>
  <c r="T20" i="6"/>
  <c r="P20" i="6"/>
  <c r="R19" i="6"/>
  <c r="AF18" i="6"/>
  <c r="Y18" i="6"/>
  <c r="T18" i="6"/>
  <c r="M18" i="6"/>
  <c r="T17" i="6"/>
  <c r="P17" i="6"/>
  <c r="AU16" i="6"/>
  <c r="Y21" i="6" s="1"/>
  <c r="AK16" i="6"/>
  <c r="AI21" i="6" s="1"/>
  <c r="T16" i="6"/>
  <c r="P16" i="6"/>
  <c r="T15" i="6"/>
  <c r="P15" i="6"/>
  <c r="AD19" i="6"/>
  <c r="T13" i="6"/>
  <c r="M13" i="6"/>
  <c r="AU11" i="6"/>
  <c r="AK11" i="6"/>
  <c r="W21" i="6" s="1"/>
  <c r="AI11" i="6"/>
  <c r="M16" i="6" s="1"/>
  <c r="Y11" i="6"/>
  <c r="Y10" i="6" s="1"/>
  <c r="R14" i="6"/>
  <c r="BG8" i="6"/>
  <c r="AK6" i="6"/>
  <c r="Y6" i="6"/>
  <c r="M6" i="6"/>
  <c r="AR68" i="4"/>
  <c r="AN68" i="4"/>
  <c r="AF68" i="4"/>
  <c r="AB68" i="4"/>
  <c r="AR67" i="4"/>
  <c r="AN67" i="4"/>
  <c r="AF67" i="4"/>
  <c r="AB67" i="4"/>
  <c r="AR66" i="4"/>
  <c r="AN66" i="4"/>
  <c r="AF66" i="4"/>
  <c r="AB66" i="4"/>
  <c r="AP65" i="4"/>
  <c r="AD65" i="4"/>
  <c r="AR64" i="4"/>
  <c r="AK64" i="4"/>
  <c r="AF64" i="4"/>
  <c r="Y64" i="4"/>
  <c r="T63" i="4"/>
  <c r="P63" i="4"/>
  <c r="BG62" i="4"/>
  <c r="AK67" i="4" s="1"/>
  <c r="AW62" i="4"/>
  <c r="AU67" i="4" s="1"/>
  <c r="T62" i="4"/>
  <c r="CJ58" i="4" s="1"/>
  <c r="P62" i="4"/>
  <c r="T61" i="4"/>
  <c r="P61" i="4"/>
  <c r="R60" i="4"/>
  <c r="T59" i="4"/>
  <c r="M59" i="4"/>
  <c r="CI58" i="4"/>
  <c r="T58" i="4"/>
  <c r="P58" i="4"/>
  <c r="BG57" i="4"/>
  <c r="Y67" i="4" s="1"/>
  <c r="AW57" i="4"/>
  <c r="T57" i="4"/>
  <c r="P57" i="4"/>
  <c r="T56" i="4"/>
  <c r="CJ53" i="4" s="1"/>
  <c r="P56" i="4"/>
  <c r="R55" i="4"/>
  <c r="T54" i="4"/>
  <c r="M54" i="4"/>
  <c r="AU52" i="4"/>
  <c r="M62" i="4" s="1"/>
  <c r="AK52" i="4"/>
  <c r="AI52" i="4"/>
  <c r="Y52" i="4"/>
  <c r="W57" i="4" s="1"/>
  <c r="BM54" i="4" s="1"/>
  <c r="BS49" i="4"/>
  <c r="CJ48" i="4"/>
  <c r="CI48" i="4"/>
  <c r="AW47" i="4"/>
  <c r="AK47" i="4"/>
  <c r="Y47" i="4"/>
  <c r="M47" i="4"/>
  <c r="AF42" i="4"/>
  <c r="AB42" i="4"/>
  <c r="T42" i="4"/>
  <c r="P42" i="4"/>
  <c r="AF41" i="4"/>
  <c r="AB41" i="4"/>
  <c r="T41" i="4"/>
  <c r="P41" i="4"/>
  <c r="AF40" i="4"/>
  <c r="AB40" i="4"/>
  <c r="CI38" i="4" s="1"/>
  <c r="T40" i="4"/>
  <c r="P40" i="4"/>
  <c r="AD39" i="4"/>
  <c r="R39" i="4"/>
  <c r="AF38" i="4"/>
  <c r="Y38" i="4"/>
  <c r="T38" i="4"/>
  <c r="M38" i="4"/>
  <c r="T37" i="4"/>
  <c r="P37" i="4"/>
  <c r="AU36" i="4"/>
  <c r="Y41" i="4" s="1"/>
  <c r="Y40" i="4" s="1"/>
  <c r="AK36" i="4"/>
  <c r="AI41" i="4" s="1"/>
  <c r="T36" i="4"/>
  <c r="P36" i="4"/>
  <c r="T35" i="4"/>
  <c r="CJ33" i="4" s="1"/>
  <c r="P35" i="4"/>
  <c r="R34" i="4"/>
  <c r="T33" i="4"/>
  <c r="M33" i="4"/>
  <c r="AU31" i="4"/>
  <c r="M41" i="4" s="1"/>
  <c r="AK31" i="4"/>
  <c r="W41" i="4" s="1"/>
  <c r="AI31" i="4"/>
  <c r="Y31" i="4"/>
  <c r="Y30" i="4" s="1"/>
  <c r="CJ28" i="4"/>
  <c r="CI28" i="4"/>
  <c r="BG28" i="4"/>
  <c r="AK26" i="4"/>
  <c r="Y26" i="4"/>
  <c r="M26" i="4"/>
  <c r="AF21" i="4"/>
  <c r="AB21" i="4"/>
  <c r="T21" i="4"/>
  <c r="P21" i="4"/>
  <c r="AF20" i="4"/>
  <c r="AB20" i="4"/>
  <c r="T20" i="4"/>
  <c r="P20" i="4"/>
  <c r="AF19" i="4"/>
  <c r="AB19" i="4"/>
  <c r="T19" i="4"/>
  <c r="P19" i="4"/>
  <c r="AD18" i="4"/>
  <c r="R18" i="4"/>
  <c r="AF17" i="4"/>
  <c r="Y17" i="4"/>
  <c r="T17" i="4"/>
  <c r="M17" i="4"/>
  <c r="T16" i="4"/>
  <c r="P16" i="4"/>
  <c r="AU15" i="4"/>
  <c r="Y20" i="4" s="1"/>
  <c r="AK15" i="4"/>
  <c r="AI20" i="4" s="1"/>
  <c r="T15" i="4"/>
  <c r="P15" i="4"/>
  <c r="T14" i="4"/>
  <c r="CJ12" i="4" s="1"/>
  <c r="P14" i="4"/>
  <c r="R13" i="4"/>
  <c r="T12" i="4"/>
  <c r="M12" i="4"/>
  <c r="AU10" i="4"/>
  <c r="M20" i="4" s="1"/>
  <c r="AK10" i="4"/>
  <c r="AI10" i="4"/>
  <c r="M15" i="4" s="1"/>
  <c r="Y10" i="4"/>
  <c r="W15" i="4" s="1"/>
  <c r="CJ7" i="4"/>
  <c r="CI7" i="4"/>
  <c r="BG7" i="4"/>
  <c r="AK5" i="4"/>
  <c r="Y5" i="4"/>
  <c r="M5" i="4"/>
  <c r="AR68" i="3"/>
  <c r="AN68" i="3"/>
  <c r="AF68" i="3"/>
  <c r="AB68" i="3"/>
  <c r="AR67" i="3"/>
  <c r="AN67" i="3"/>
  <c r="AF67" i="3"/>
  <c r="AB67" i="3"/>
  <c r="AR66" i="3"/>
  <c r="AN66" i="3"/>
  <c r="AF66" i="3"/>
  <c r="AB66" i="3"/>
  <c r="AP65" i="3"/>
  <c r="AD65" i="3"/>
  <c r="AR64" i="3"/>
  <c r="AK64" i="3"/>
  <c r="AF64" i="3"/>
  <c r="Y64" i="3"/>
  <c r="T63" i="3"/>
  <c r="P63" i="3"/>
  <c r="BG62" i="3"/>
  <c r="AK67" i="3" s="1"/>
  <c r="AW62" i="3"/>
  <c r="AU67" i="3" s="1"/>
  <c r="T62" i="3"/>
  <c r="P62" i="3"/>
  <c r="T61" i="3"/>
  <c r="P61" i="3"/>
  <c r="R60" i="3"/>
  <c r="T59" i="3"/>
  <c r="M59" i="3"/>
  <c r="T58" i="3"/>
  <c r="P58" i="3"/>
  <c r="BG57" i="3"/>
  <c r="Y67" i="3" s="1"/>
  <c r="AW57" i="3"/>
  <c r="T57" i="3"/>
  <c r="P57" i="3"/>
  <c r="T56" i="3"/>
  <c r="CJ53" i="3" s="1"/>
  <c r="P56" i="3"/>
  <c r="R55" i="3"/>
  <c r="T54" i="3"/>
  <c r="M54" i="3"/>
  <c r="AU52" i="3"/>
  <c r="M62" i="3" s="1"/>
  <c r="BI59" i="3" s="1"/>
  <c r="AK52" i="3"/>
  <c r="AI52" i="3"/>
  <c r="M57" i="3" s="1"/>
  <c r="Y52" i="3"/>
  <c r="W57" i="3" s="1"/>
  <c r="BS49" i="3"/>
  <c r="CJ48" i="3"/>
  <c r="CI48" i="3"/>
  <c r="AW47" i="3"/>
  <c r="AK47" i="3"/>
  <c r="Y47" i="3"/>
  <c r="M47" i="3"/>
  <c r="AF42" i="3"/>
  <c r="AB42" i="3"/>
  <c r="T42" i="3"/>
  <c r="P42" i="3"/>
  <c r="AF41" i="3"/>
  <c r="AB41" i="3"/>
  <c r="T41" i="3"/>
  <c r="P41" i="3"/>
  <c r="AF40" i="3"/>
  <c r="AB40" i="3"/>
  <c r="T40" i="3"/>
  <c r="P40" i="3"/>
  <c r="AD39" i="3"/>
  <c r="R39" i="3"/>
  <c r="AF38" i="3"/>
  <c r="Y38" i="3"/>
  <c r="T38" i="3"/>
  <c r="M38" i="3"/>
  <c r="T37" i="3"/>
  <c r="P37" i="3"/>
  <c r="AU36" i="3"/>
  <c r="Y41" i="3" s="1"/>
  <c r="AK36" i="3"/>
  <c r="AI41" i="3" s="1"/>
  <c r="T36" i="3"/>
  <c r="P36" i="3"/>
  <c r="T35" i="3"/>
  <c r="CJ32" i="3" s="1"/>
  <c r="P35" i="3"/>
  <c r="R34" i="3"/>
  <c r="T33" i="3"/>
  <c r="M33" i="3"/>
  <c r="AU31" i="3"/>
  <c r="M41" i="3" s="1"/>
  <c r="AK31" i="3"/>
  <c r="W41" i="3" s="1"/>
  <c r="AI31" i="3"/>
  <c r="BA28" i="3" s="1"/>
  <c r="Y31" i="3"/>
  <c r="W36" i="3" s="1"/>
  <c r="BG28" i="3"/>
  <c r="CJ27" i="3"/>
  <c r="CI27" i="3"/>
  <c r="AK26" i="3"/>
  <c r="Y26" i="3"/>
  <c r="M26" i="3"/>
  <c r="AF21" i="3"/>
  <c r="AB21" i="3"/>
  <c r="T21" i="3"/>
  <c r="P21" i="3"/>
  <c r="AF20" i="3"/>
  <c r="AB20" i="3"/>
  <c r="T20" i="3"/>
  <c r="P20" i="3"/>
  <c r="AF19" i="3"/>
  <c r="AB19" i="3"/>
  <c r="T19" i="3"/>
  <c r="P19" i="3"/>
  <c r="AD18" i="3"/>
  <c r="R18" i="3"/>
  <c r="AF17" i="3"/>
  <c r="Y17" i="3"/>
  <c r="T17" i="3"/>
  <c r="M17" i="3"/>
  <c r="T16" i="3"/>
  <c r="P16" i="3"/>
  <c r="AU15" i="3"/>
  <c r="Y20" i="3" s="1"/>
  <c r="AK15" i="3"/>
  <c r="AI20" i="3" s="1"/>
  <c r="T15" i="3"/>
  <c r="P15" i="3"/>
  <c r="T14" i="3"/>
  <c r="P14" i="3"/>
  <c r="CI12" i="3" s="1"/>
  <c r="R13" i="3"/>
  <c r="T12" i="3"/>
  <c r="M12" i="3"/>
  <c r="AU10" i="3"/>
  <c r="M20" i="3" s="1"/>
  <c r="AK10" i="3"/>
  <c r="AI10" i="3"/>
  <c r="Y10" i="3"/>
  <c r="Y9" i="3" s="1"/>
  <c r="CJ7" i="3"/>
  <c r="CI7" i="3"/>
  <c r="BG7" i="3"/>
  <c r="AK5" i="3"/>
  <c r="Y5" i="3"/>
  <c r="M5" i="3"/>
  <c r="AF43" i="2"/>
  <c r="AB43" i="2"/>
  <c r="T43" i="2"/>
  <c r="P43" i="2"/>
  <c r="AF42" i="2"/>
  <c r="AB42" i="2"/>
  <c r="T42" i="2"/>
  <c r="P42" i="2"/>
  <c r="AF41" i="2"/>
  <c r="AB41" i="2"/>
  <c r="T41" i="2"/>
  <c r="P41" i="2"/>
  <c r="AD40" i="2"/>
  <c r="R40" i="2"/>
  <c r="AF39" i="2"/>
  <c r="Y39" i="2"/>
  <c r="T39" i="2"/>
  <c r="M39" i="2"/>
  <c r="T38" i="2"/>
  <c r="P38" i="2"/>
  <c r="AU37" i="2"/>
  <c r="Y42" i="2" s="1"/>
  <c r="AK37" i="2"/>
  <c r="AI42" i="2" s="1"/>
  <c r="T37" i="2"/>
  <c r="P37" i="2"/>
  <c r="T36" i="2"/>
  <c r="P36" i="2"/>
  <c r="R35" i="2"/>
  <c r="T34" i="2"/>
  <c r="M34" i="2"/>
  <c r="AU32" i="2"/>
  <c r="AK32" i="2"/>
  <c r="W42" i="2" s="1"/>
  <c r="AI32" i="2"/>
  <c r="M37" i="2" s="1"/>
  <c r="Y32" i="2"/>
  <c r="W37" i="2" s="1"/>
  <c r="BG29" i="2"/>
  <c r="AK27" i="2"/>
  <c r="Y27" i="2"/>
  <c r="M27" i="2"/>
  <c r="AF21" i="2"/>
  <c r="AB21" i="2"/>
  <c r="T21" i="2"/>
  <c r="P21" i="2"/>
  <c r="AF20" i="2"/>
  <c r="AB20" i="2"/>
  <c r="T20" i="2"/>
  <c r="P20" i="2"/>
  <c r="AF19" i="2"/>
  <c r="AB19" i="2"/>
  <c r="T19" i="2"/>
  <c r="P19" i="2"/>
  <c r="AD18" i="2"/>
  <c r="R18" i="2"/>
  <c r="AF17" i="2"/>
  <c r="Y17" i="2"/>
  <c r="T17" i="2"/>
  <c r="M17" i="2"/>
  <c r="T16" i="2"/>
  <c r="P16" i="2"/>
  <c r="AU15" i="2"/>
  <c r="Y20" i="2" s="1"/>
  <c r="AK15" i="2"/>
  <c r="AI20" i="2" s="1"/>
  <c r="T15" i="2"/>
  <c r="P15" i="2"/>
  <c r="T14" i="2"/>
  <c r="P14" i="2"/>
  <c r="R13" i="2"/>
  <c r="T12" i="2"/>
  <c r="M12" i="2"/>
  <c r="AU10" i="2"/>
  <c r="M20" i="2" s="1"/>
  <c r="AK10" i="2"/>
  <c r="W20" i="2" s="1"/>
  <c r="AI10" i="2"/>
  <c r="M15" i="2" s="1"/>
  <c r="Y10" i="2"/>
  <c r="W15" i="2" s="1"/>
  <c r="BG7" i="2"/>
  <c r="AK5" i="2"/>
  <c r="Y5" i="2"/>
  <c r="M5" i="2"/>
  <c r="CK48" i="4" l="1"/>
  <c r="CK58" i="4"/>
  <c r="CF48" i="4"/>
  <c r="CI17" i="3"/>
  <c r="BG38" i="3"/>
  <c r="Y40" i="3"/>
  <c r="CI58" i="3"/>
  <c r="CJ58" i="3"/>
  <c r="BA7" i="3"/>
  <c r="BG12" i="2"/>
  <c r="CI53" i="3"/>
  <c r="CK53" i="3" s="1"/>
  <c r="CF48" i="3"/>
  <c r="CI32" i="3"/>
  <c r="CK32" i="3" s="1"/>
  <c r="AK66" i="4"/>
  <c r="AW61" i="4"/>
  <c r="CJ63" i="4"/>
  <c r="BS64" i="4"/>
  <c r="AK51" i="4"/>
  <c r="CF58" i="4"/>
  <c r="BI59" i="4"/>
  <c r="W62" i="4"/>
  <c r="BO59" i="4" s="1"/>
  <c r="BS59" i="4"/>
  <c r="BS54" i="4"/>
  <c r="CJ38" i="4"/>
  <c r="CK38" i="4" s="1"/>
  <c r="AK35" i="4"/>
  <c r="BG38" i="4"/>
  <c r="AK30" i="4"/>
  <c r="CK28" i="4"/>
  <c r="CI33" i="4"/>
  <c r="CK33" i="4" s="1"/>
  <c r="AK14" i="4"/>
  <c r="CF12" i="4"/>
  <c r="Y19" i="4"/>
  <c r="CJ17" i="4"/>
  <c r="CG7" i="4"/>
  <c r="CK7" i="4"/>
  <c r="BC7" i="4"/>
  <c r="AW12" i="4"/>
  <c r="BA7" i="4"/>
  <c r="Y9" i="4"/>
  <c r="CI63" i="3"/>
  <c r="AW61" i="3"/>
  <c r="BI64" i="3"/>
  <c r="AK51" i="3"/>
  <c r="W62" i="3"/>
  <c r="BM59" i="3" s="1"/>
  <c r="CK58" i="3"/>
  <c r="BM49" i="3"/>
  <c r="BS59" i="3"/>
  <c r="CG48" i="3"/>
  <c r="BO49" i="3"/>
  <c r="CK48" i="3"/>
  <c r="BS54" i="3"/>
  <c r="AK35" i="3"/>
  <c r="CG37" i="3"/>
  <c r="BA38" i="3"/>
  <c r="AK30" i="3"/>
  <c r="CK27" i="3"/>
  <c r="BG33" i="3"/>
  <c r="AK14" i="3"/>
  <c r="AW7" i="3"/>
  <c r="CJ12" i="3"/>
  <c r="CK12" i="3" s="1"/>
  <c r="AK9" i="3"/>
  <c r="BG17" i="3"/>
  <c r="CF7" i="3"/>
  <c r="CJ17" i="3"/>
  <c r="CG7" i="3"/>
  <c r="K6" i="5"/>
  <c r="BG39" i="6"/>
  <c r="BG34" i="6"/>
  <c r="AK31" i="6"/>
  <c r="BA29" i="6"/>
  <c r="W42" i="6"/>
  <c r="M41" i="6"/>
  <c r="AW13" i="6"/>
  <c r="AK15" i="6"/>
  <c r="BG18" i="6"/>
  <c r="AK10" i="6"/>
  <c r="BG13" i="6"/>
  <c r="M37" i="6"/>
  <c r="AW34" i="6" s="1"/>
  <c r="AW8" i="6"/>
  <c r="W16" i="6"/>
  <c r="BA13" i="6" s="1"/>
  <c r="BA29" i="2"/>
  <c r="Y41" i="2"/>
  <c r="AW34" i="2"/>
  <c r="AK31" i="2"/>
  <c r="CH6" i="2"/>
  <c r="BG39" i="2"/>
  <c r="BC29" i="2"/>
  <c r="BG34" i="2"/>
  <c r="Y19" i="2"/>
  <c r="AW12" i="2"/>
  <c r="BG17" i="2"/>
  <c r="AK9" i="2"/>
  <c r="CF17" i="3"/>
  <c r="AW17" i="3"/>
  <c r="M40" i="3"/>
  <c r="CF37" i="3"/>
  <c r="AW38" i="3"/>
  <c r="K11" i="5"/>
  <c r="Y19" i="3"/>
  <c r="BO54" i="3"/>
  <c r="CG53" i="3"/>
  <c r="BI54" i="3"/>
  <c r="CF53" i="3"/>
  <c r="CI12" i="4"/>
  <c r="CK12" i="4" s="1"/>
  <c r="BG12" i="4"/>
  <c r="CF28" i="4"/>
  <c r="BO49" i="4"/>
  <c r="BM49" i="4"/>
  <c r="BA8" i="6"/>
  <c r="M21" i="6"/>
  <c r="BC18" i="6" s="1"/>
  <c r="BG12" i="3"/>
  <c r="M15" i="3"/>
  <c r="BC28" i="3"/>
  <c r="M56" i="3"/>
  <c r="CJ63" i="3"/>
  <c r="CF17" i="4"/>
  <c r="AW17" i="4"/>
  <c r="CI17" i="4"/>
  <c r="BG17" i="4"/>
  <c r="BC28" i="4"/>
  <c r="M57" i="4"/>
  <c r="BO54" i="4" s="1"/>
  <c r="BI64" i="4"/>
  <c r="CF63" i="4"/>
  <c r="M15" i="6"/>
  <c r="BC29" i="6"/>
  <c r="W15" i="3"/>
  <c r="BA33" i="3"/>
  <c r="CG32" i="3"/>
  <c r="CF7" i="4"/>
  <c r="CH7" i="4" s="1"/>
  <c r="AW7" i="4"/>
  <c r="AK9" i="4"/>
  <c r="AW56" i="4"/>
  <c r="AI67" i="4"/>
  <c r="Y66" i="4" s="1"/>
  <c r="K15" i="5"/>
  <c r="W37" i="6"/>
  <c r="Y31" i="6"/>
  <c r="CK7" i="3"/>
  <c r="BC7" i="3"/>
  <c r="W20" i="3"/>
  <c r="CF27" i="3"/>
  <c r="BC38" i="3"/>
  <c r="BM54" i="3"/>
  <c r="AK66" i="3"/>
  <c r="BS64" i="3"/>
  <c r="BC12" i="4"/>
  <c r="CG12" i="4"/>
  <c r="CH12" i="4" s="1"/>
  <c r="BA12" i="4"/>
  <c r="AW28" i="4"/>
  <c r="BC38" i="4"/>
  <c r="CG38" i="4"/>
  <c r="BA38" i="4"/>
  <c r="W36" i="4"/>
  <c r="CG48" i="4"/>
  <c r="K10" i="5"/>
  <c r="K14" i="5"/>
  <c r="BA18" i="6"/>
  <c r="AW29" i="6"/>
  <c r="BC8" i="6"/>
  <c r="CG27" i="3"/>
  <c r="AW28" i="3"/>
  <c r="Y30" i="3"/>
  <c r="CI37" i="3"/>
  <c r="CJ37" i="3"/>
  <c r="CH48" i="3"/>
  <c r="AW56" i="3"/>
  <c r="AI67" i="3"/>
  <c r="Y66" i="3" s="1"/>
  <c r="CF58" i="3"/>
  <c r="M14" i="4"/>
  <c r="W20" i="4"/>
  <c r="M40" i="4"/>
  <c r="CF38" i="4"/>
  <c r="AW38" i="4"/>
  <c r="CG53" i="4"/>
  <c r="CI63" i="4"/>
  <c r="Y20" i="6"/>
  <c r="AI42" i="6"/>
  <c r="Y41" i="6" s="1"/>
  <c r="AK36" i="6"/>
  <c r="AW39" i="6"/>
  <c r="M36" i="3"/>
  <c r="BC33" i="3" s="1"/>
  <c r="BI49" i="3"/>
  <c r="Y51" i="3"/>
  <c r="CF63" i="3"/>
  <c r="BA28" i="4"/>
  <c r="CG28" i="4"/>
  <c r="BG33" i="4"/>
  <c r="M36" i="4"/>
  <c r="BI49" i="4"/>
  <c r="Y51" i="4"/>
  <c r="CI53" i="4"/>
  <c r="CK53" i="4" s="1"/>
  <c r="BA34" i="2"/>
  <c r="BC34" i="2"/>
  <c r="M14" i="2"/>
  <c r="BA12" i="2"/>
  <c r="BC12" i="2"/>
  <c r="BC17" i="2"/>
  <c r="BA17" i="2"/>
  <c r="M19" i="2"/>
  <c r="AW17" i="2"/>
  <c r="BA39" i="2"/>
  <c r="BA7" i="2"/>
  <c r="M42" i="2"/>
  <c r="BC39" i="2" s="1"/>
  <c r="BC7" i="2"/>
  <c r="M36" i="2"/>
  <c r="AW7" i="2"/>
  <c r="Y9" i="2"/>
  <c r="AK14" i="2"/>
  <c r="AW29" i="2"/>
  <c r="Y31" i="2"/>
  <c r="AK36" i="2"/>
  <c r="BC13" i="6" l="1"/>
  <c r="CK63" i="4"/>
  <c r="CH48" i="4"/>
  <c r="BM59" i="4"/>
  <c r="CC6" i="2"/>
  <c r="CH9" i="2"/>
  <c r="CG58" i="3"/>
  <c r="BO59" i="3"/>
  <c r="M61" i="3"/>
  <c r="CG58" i="4"/>
  <c r="CH58" i="4" s="1"/>
  <c r="M61" i="4"/>
  <c r="K9" i="5"/>
  <c r="CH38" i="4"/>
  <c r="H6" i="5"/>
  <c r="CH37" i="3"/>
  <c r="H13" i="5"/>
  <c r="CK17" i="3"/>
  <c r="CH7" i="3"/>
  <c r="M36" i="6"/>
  <c r="BA39" i="6"/>
  <c r="BC39" i="6"/>
  <c r="BZ9" i="2"/>
  <c r="CH12" i="2"/>
  <c r="CF6" i="2"/>
  <c r="CC9" i="2"/>
  <c r="CF33" i="4"/>
  <c r="AW33" i="4"/>
  <c r="M35" i="4"/>
  <c r="BC17" i="4"/>
  <c r="BA17" i="4"/>
  <c r="CG17" i="4"/>
  <c r="CH17" i="4" s="1"/>
  <c r="K8" i="5"/>
  <c r="CH27" i="3"/>
  <c r="BI54" i="4"/>
  <c r="CF53" i="4"/>
  <c r="CH53" i="4" s="1"/>
  <c r="M56" i="4"/>
  <c r="H8" i="5"/>
  <c r="CK63" i="3"/>
  <c r="H14" i="5"/>
  <c r="K13" i="5"/>
  <c r="CK37" i="3"/>
  <c r="CG33" i="4"/>
  <c r="BA33" i="4"/>
  <c r="BC33" i="4"/>
  <c r="BC17" i="3"/>
  <c r="CG17" i="3"/>
  <c r="CH17" i="3" s="1"/>
  <c r="BA17" i="3"/>
  <c r="CK17" i="4"/>
  <c r="K7" i="5"/>
  <c r="M19" i="4"/>
  <c r="M20" i="6"/>
  <c r="AW18" i="6"/>
  <c r="CH28" i="4"/>
  <c r="CH58" i="3"/>
  <c r="K12" i="5"/>
  <c r="CG63" i="4"/>
  <c r="CH63" i="4" s="1"/>
  <c r="BO64" i="4"/>
  <c r="BM64" i="4"/>
  <c r="CF12" i="3"/>
  <c r="AW12" i="3"/>
  <c r="M14" i="3"/>
  <c r="CH53" i="3"/>
  <c r="H12" i="5"/>
  <c r="M19" i="3"/>
  <c r="H11" i="5"/>
  <c r="M35" i="3"/>
  <c r="AW33" i="3"/>
  <c r="CF32" i="3"/>
  <c r="CH32" i="3" s="1"/>
  <c r="H15" i="5"/>
  <c r="CG63" i="3"/>
  <c r="CH63" i="3" s="1"/>
  <c r="BO64" i="3"/>
  <c r="BM64" i="3"/>
  <c r="BA34" i="6"/>
  <c r="BC34" i="6"/>
  <c r="H7" i="5"/>
  <c r="CG12" i="3"/>
  <c r="BA12" i="3"/>
  <c r="BC12" i="3"/>
  <c r="H10" i="5"/>
  <c r="CC12" i="2"/>
  <c r="CF12" i="2"/>
  <c r="M41" i="2"/>
  <c r="AW39" i="2"/>
  <c r="BZ12" i="2" s="1"/>
  <c r="BZ6" i="2"/>
  <c r="CF9" i="2"/>
  <c r="CH12" i="3" l="1"/>
  <c r="H9" i="5"/>
  <c r="CH33" i="4"/>
</calcChain>
</file>

<file path=xl/sharedStrings.xml><?xml version="1.0" encoding="utf-8"?>
<sst xmlns="http://schemas.openxmlformats.org/spreadsheetml/2006/main" count="936" uniqueCount="93">
  <si>
    <t>【フリーの部】　　決勝トーナメント</t>
    <rPh sb="5" eb="6">
      <t>ブ</t>
    </rPh>
    <rPh sb="9" eb="11">
      <t>ケッショウ</t>
    </rPh>
    <phoneticPr fontId="6"/>
  </si>
  <si>
    <t>予選７位</t>
    <phoneticPr fontId="6"/>
  </si>
  <si>
    <t>-</t>
  </si>
  <si>
    <t>予選１０位</t>
    <phoneticPr fontId="6"/>
  </si>
  <si>
    <t>７位</t>
    <phoneticPr fontId="6"/>
  </si>
  <si>
    <t>予選８位</t>
    <phoneticPr fontId="6"/>
  </si>
  <si>
    <t>８位</t>
    <rPh sb="1" eb="2">
      <t>イ</t>
    </rPh>
    <phoneticPr fontId="6"/>
  </si>
  <si>
    <t>予選９位</t>
    <phoneticPr fontId="6"/>
  </si>
  <si>
    <t>９位</t>
    <rPh sb="1" eb="2">
      <t>イ</t>
    </rPh>
    <phoneticPr fontId="6"/>
  </si>
  <si>
    <t>１０位</t>
    <rPh sb="2" eb="3">
      <t>イ</t>
    </rPh>
    <phoneticPr fontId="6"/>
  </si>
  <si>
    <t>第９試合敗者</t>
    <rPh sb="0" eb="1">
      <t>ダイ</t>
    </rPh>
    <rPh sb="2" eb="4">
      <t>シアイ</t>
    </rPh>
    <rPh sb="4" eb="6">
      <t>ハイシャ</t>
    </rPh>
    <phoneticPr fontId="6"/>
  </si>
  <si>
    <t>第１０試合敗者</t>
    <rPh sb="0" eb="1">
      <t>ダイ</t>
    </rPh>
    <rPh sb="3" eb="5">
      <t>シアイ</t>
    </rPh>
    <rPh sb="5" eb="7">
      <t>ハイシャ</t>
    </rPh>
    <phoneticPr fontId="6"/>
  </si>
  <si>
    <t>チーム名</t>
    <rPh sb="3" eb="4">
      <t>メイ</t>
    </rPh>
    <phoneticPr fontId="4"/>
  </si>
  <si>
    <t>①</t>
    <phoneticPr fontId="4"/>
  </si>
  <si>
    <t>②</t>
    <phoneticPr fontId="4"/>
  </si>
  <si>
    <t>③</t>
    <phoneticPr fontId="4"/>
  </si>
  <si>
    <t>勝敗</t>
    <rPh sb="0" eb="2">
      <t>ショウハイ</t>
    </rPh>
    <phoneticPr fontId="4"/>
  </si>
  <si>
    <t>セット率</t>
    <rPh sb="3" eb="4">
      <t>リツ</t>
    </rPh>
    <phoneticPr fontId="4"/>
  </si>
  <si>
    <t>ポイント率</t>
    <rPh sb="4" eb="5">
      <t>リツ</t>
    </rPh>
    <phoneticPr fontId="4"/>
  </si>
  <si>
    <t>順位</t>
    <rPh sb="0" eb="2">
      <t>ジュンイ</t>
    </rPh>
    <phoneticPr fontId="4"/>
  </si>
  <si>
    <t>集計表</t>
    <rPh sb="0" eb="3">
      <t>sh</t>
    </rPh>
    <phoneticPr fontId="4"/>
  </si>
  <si>
    <t>勝敗</t>
    <rPh sb="0" eb="2">
      <t>ショウh</t>
    </rPh>
    <phoneticPr fontId="4"/>
  </si>
  <si>
    <t>セット率</t>
    <rPh sb="3" eb="4">
      <t>リt</t>
    </rPh>
    <phoneticPr fontId="4"/>
  </si>
  <si>
    <t>ポイント率</t>
    <phoneticPr fontId="4"/>
  </si>
  <si>
    <t>順位</t>
    <phoneticPr fontId="4"/>
  </si>
  <si>
    <t>コート　第</t>
    <rPh sb="4" eb="5">
      <t>ダイ</t>
    </rPh>
    <phoneticPr fontId="4"/>
  </si>
  <si>
    <t>試合</t>
    <rPh sb="0" eb="2">
      <t>シアイ</t>
    </rPh>
    <phoneticPr fontId="4"/>
  </si>
  <si>
    <t>審判チーム=</t>
    <rPh sb="0" eb="2">
      <t>シンパン</t>
    </rPh>
    <phoneticPr fontId="4"/>
  </si>
  <si>
    <t>(</t>
    <phoneticPr fontId="4"/>
  </si>
  <si>
    <t>-</t>
    <phoneticPr fontId="4"/>
  </si>
  <si>
    <t>)</t>
    <phoneticPr fontId="4"/>
  </si>
  <si>
    <t>得セット</t>
    <rPh sb="0" eb="1">
      <t>トク</t>
    </rPh>
    <phoneticPr fontId="4"/>
  </si>
  <si>
    <t>失セット</t>
    <rPh sb="0" eb="4">
      <t>シt</t>
    </rPh>
    <phoneticPr fontId="4"/>
  </si>
  <si>
    <t>得ポイント</t>
    <rPh sb="0" eb="5">
      <t>トk</t>
    </rPh>
    <phoneticPr fontId="4"/>
  </si>
  <si>
    <t>失ポイント</t>
    <rPh sb="0" eb="5">
      <t>シツp</t>
    </rPh>
    <phoneticPr fontId="4"/>
  </si>
  <si>
    <t>ポイント率</t>
    <rPh sb="4" eb="5">
      <t>リt</t>
    </rPh>
    <phoneticPr fontId="4"/>
  </si>
  <si>
    <t>④</t>
    <phoneticPr fontId="4"/>
  </si>
  <si>
    <t>【フリーの部】　予選リーグ総合成績表</t>
    <rPh sb="5" eb="6">
      <t>ブ</t>
    </rPh>
    <rPh sb="8" eb="10">
      <t>ヨセン</t>
    </rPh>
    <rPh sb="13" eb="15">
      <t>ソウゴウ</t>
    </rPh>
    <rPh sb="15" eb="17">
      <t>セイセキ</t>
    </rPh>
    <rPh sb="17" eb="18">
      <t>ヒョウ</t>
    </rPh>
    <phoneticPr fontId="6"/>
  </si>
  <si>
    <t>勝</t>
    <rPh sb="0" eb="1">
      <t>カ</t>
    </rPh>
    <phoneticPr fontId="4"/>
  </si>
  <si>
    <t>負</t>
    <rPh sb="0" eb="1">
      <t>マ</t>
    </rPh>
    <phoneticPr fontId="4"/>
  </si>
  <si>
    <t>失セット</t>
    <rPh sb="0" eb="1">
      <t>シツ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</si>
  <si>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</si>
  <si>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</si>
  <si>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得失点率</t>
    <rPh sb="0" eb="3">
      <t>トクシッテン</t>
    </rPh>
    <rPh sb="3" eb="4">
      <t>リツ</t>
    </rPh>
    <phoneticPr fontId="4"/>
  </si>
  <si>
    <t>１９０UPの部　　１回目</t>
    <rPh sb="0" eb="12">
      <t>ブカタンフ</t>
    </rPh>
    <phoneticPr fontId="4"/>
  </si>
  <si>
    <t>１９０UPの部　　２回目</t>
    <rPh sb="0" eb="12">
      <t>ブカタンフ</t>
    </rPh>
    <phoneticPr fontId="4"/>
  </si>
  <si>
    <t>トロピカルNG</t>
    <phoneticPr fontId="4"/>
  </si>
  <si>
    <t>トロピカルOG</t>
    <phoneticPr fontId="4"/>
  </si>
  <si>
    <t>パンプキン</t>
    <phoneticPr fontId="4"/>
  </si>
  <si>
    <t>零　ZERO</t>
    <phoneticPr fontId="4"/>
  </si>
  <si>
    <t>KSBC</t>
    <phoneticPr fontId="4"/>
  </si>
  <si>
    <t>laugh</t>
    <phoneticPr fontId="4"/>
  </si>
  <si>
    <t>清美クラブ</t>
    <phoneticPr fontId="4"/>
  </si>
  <si>
    <t>sugar</t>
    <phoneticPr fontId="4"/>
  </si>
  <si>
    <t>mobb</t>
    <phoneticPr fontId="4"/>
  </si>
  <si>
    <t>ぷらむ</t>
    <phoneticPr fontId="4"/>
  </si>
  <si>
    <t>ｊ’aime</t>
    <phoneticPr fontId="4"/>
  </si>
  <si>
    <t>フィリア・アトラス</t>
    <phoneticPr fontId="4"/>
  </si>
  <si>
    <t>ＣＨＡＲＡ</t>
    <phoneticPr fontId="4"/>
  </si>
  <si>
    <t>フリーの部　　決勝Aグループ</t>
    <rPh sb="4" eb="5">
      <t>ブ</t>
    </rPh>
    <rPh sb="7" eb="9">
      <t>ケッショ</t>
    </rPh>
    <phoneticPr fontId="4"/>
  </si>
  <si>
    <t>フリーの部　　決勝Bグループ</t>
    <rPh sb="4" eb="5">
      <t>ブ</t>
    </rPh>
    <rPh sb="7" eb="9">
      <t>ケッショ</t>
    </rPh>
    <phoneticPr fontId="4"/>
  </si>
  <si>
    <t>フリーの部　　予選１　　Aグループ</t>
    <rPh sb="4" eb="5">
      <t>ブ</t>
    </rPh>
    <rPh sb="7" eb="10">
      <t>ヨセン</t>
    </rPh>
    <phoneticPr fontId="4"/>
  </si>
  <si>
    <t>フリーの部　　予選１　　Bグループ</t>
    <rPh sb="4" eb="5">
      <t>ブ</t>
    </rPh>
    <rPh sb="7" eb="10">
      <t>ヨセン</t>
    </rPh>
    <phoneticPr fontId="4"/>
  </si>
  <si>
    <t>フリーの部　　予選１  Cグループ</t>
    <rPh sb="4" eb="5">
      <t>ブ</t>
    </rPh>
    <rPh sb="7" eb="10">
      <t>ヨセン</t>
    </rPh>
    <phoneticPr fontId="4"/>
  </si>
  <si>
    <t>フリーの部　　予選２  Aグループ</t>
    <rPh sb="4" eb="5">
      <t>ブ</t>
    </rPh>
    <rPh sb="7" eb="9">
      <t>ヨセン</t>
    </rPh>
    <phoneticPr fontId="4"/>
  </si>
  <si>
    <t>フリーの部　　予選２  Bグループ</t>
    <rPh sb="4" eb="5">
      <t>ブ</t>
    </rPh>
    <rPh sb="7" eb="9">
      <t>ヨセン</t>
    </rPh>
    <phoneticPr fontId="4"/>
  </si>
  <si>
    <t>フリーの部　　予選２  Cグループ</t>
    <rPh sb="4" eb="5">
      <t>ブ</t>
    </rPh>
    <rPh sb="7" eb="9">
      <t>ヨセン</t>
    </rPh>
    <phoneticPr fontId="4"/>
  </si>
  <si>
    <t xml:space="preserve"> 第　１　回　白　鳳　カ　ッ　プ　</t>
    <phoneticPr fontId="4"/>
  </si>
  <si>
    <t>ツムツム</t>
    <phoneticPr fontId="2"/>
  </si>
  <si>
    <t>ブレイクタイム</t>
    <phoneticPr fontId="2"/>
  </si>
  <si>
    <t>パンプキンビンゴ</t>
    <phoneticPr fontId="2"/>
  </si>
  <si>
    <t>フィリア</t>
    <phoneticPr fontId="2"/>
  </si>
  <si>
    <t xml:space="preserve"> 第　１　回　白　鳳　カ　ッ　プ</t>
    <phoneticPr fontId="2"/>
  </si>
  <si>
    <t>１５０up</t>
  </si>
  <si>
    <t>順位</t>
    <rPh sb="0" eb="2">
      <t>ジュンイ</t>
    </rPh>
    <phoneticPr fontId="2"/>
  </si>
  <si>
    <t>零　ZERO</t>
    <phoneticPr fontId="2"/>
  </si>
  <si>
    <t>KSBC</t>
    <phoneticPr fontId="2"/>
  </si>
  <si>
    <t>ア</t>
    <phoneticPr fontId="2"/>
  </si>
  <si>
    <t>laugh</t>
    <phoneticPr fontId="2"/>
  </si>
  <si>
    <t>オ</t>
    <phoneticPr fontId="2"/>
  </si>
  <si>
    <t>イ</t>
    <phoneticPr fontId="2"/>
  </si>
  <si>
    <t>清美クラブ</t>
    <phoneticPr fontId="2"/>
  </si>
  <si>
    <t>ＣＨＡＲＡ</t>
    <phoneticPr fontId="2"/>
  </si>
  <si>
    <t>ｊ’aime</t>
    <phoneticPr fontId="2"/>
  </si>
  <si>
    <t>フィリア・アトラス</t>
    <phoneticPr fontId="2"/>
  </si>
  <si>
    <t>mobb</t>
    <phoneticPr fontId="2"/>
  </si>
  <si>
    <t>sugar</t>
    <phoneticPr fontId="2"/>
  </si>
  <si>
    <t>ぷらむ</t>
    <phoneticPr fontId="2"/>
  </si>
  <si>
    <t>ウ・コート  (全て合同審判)</t>
    <rPh sb="0" eb="15">
      <t>スベtゴ</t>
    </rPh>
    <phoneticPr fontId="6"/>
  </si>
  <si>
    <t>第7試合</t>
    <rPh sb="0" eb="1">
      <t>ダイシアイ</t>
    </rPh>
    <phoneticPr fontId="6"/>
  </si>
  <si>
    <t>第8試合</t>
    <rPh sb="0" eb="1">
      <t>ダイシアイ</t>
    </rPh>
    <phoneticPr fontId="6"/>
  </si>
  <si>
    <t>第9試合</t>
    <rPh sb="0" eb="1">
      <t>ダイシアイ</t>
    </rPh>
    <phoneticPr fontId="6"/>
  </si>
  <si>
    <t>第10試合</t>
    <rPh sb="0" eb="1">
      <t>ダイシアイ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</si>
</sst>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#,##0.000;[Red]\-#,##0.000"/>
  </numFmts>
  <fonts count="25">
    <font>
      <sz val="12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2"/>
      <charset val="128"/>
    </font>
    <font>
      <sz val="20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2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ＭＳ Ｐゴシック"/>
      <family val="2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4"/>
      <name val="HG丸ｺﾞｼｯｸM-PRO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436">
    <xf numFmtId="0" fontId="0" fillId="0" borderId="0" xfId="0">
      <alignment vertical="center"/>
    </xf>
    <xf numFmtId="0" fontId="1" fillId="2" borderId="0" xfId="1" applyFill="1" applyAlignment="1" applyProtection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 applyAlignment="1" applyProtection="1">
      <alignment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2" borderId="0" xfId="2" applyFont="1" applyFill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1" fillId="2" borderId="0" xfId="2" applyFill="1" applyAlignment="1" applyProtection="1">
      <alignment vertical="center"/>
    </xf>
    <xf numFmtId="0" fontId="1" fillId="0" borderId="0" xfId="2" applyAlignment="1" applyProtection="1">
      <alignment vertical="center"/>
    </xf>
    <xf numFmtId="0" fontId="1" fillId="2" borderId="0" xfId="3" applyFill="1" applyAlignment="1" applyProtection="1">
      <alignment vertical="center"/>
    </xf>
    <xf numFmtId="0" fontId="7" fillId="2" borderId="1" xfId="3" applyFont="1" applyFill="1" applyBorder="1" applyAlignment="1" applyProtection="1">
      <alignment horizontal="left" vertical="center" wrapText="1"/>
    </xf>
    <xf numFmtId="0" fontId="1" fillId="2" borderId="0" xfId="3" applyFill="1" applyBorder="1" applyAlignment="1" applyProtection="1">
      <alignment vertical="center"/>
    </xf>
    <xf numFmtId="0" fontId="1" fillId="0" borderId="0" xfId="3" applyFill="1" applyAlignment="1" applyProtection="1">
      <alignment vertical="center"/>
    </xf>
    <xf numFmtId="0" fontId="1" fillId="0" borderId="0" xfId="3" applyAlignment="1" applyProtection="1">
      <alignment vertical="center"/>
    </xf>
    <xf numFmtId="0" fontId="1" fillId="2" borderId="0" xfId="3" applyFont="1" applyFill="1" applyAlignment="1" applyProtection="1">
      <alignment vertical="center"/>
    </xf>
    <xf numFmtId="0" fontId="7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center" vertical="center"/>
    </xf>
    <xf numFmtId="0" fontId="9" fillId="2" borderId="0" xfId="3" applyFont="1" applyFill="1" applyAlignment="1" applyProtection="1">
      <alignment vertical="center"/>
    </xf>
    <xf numFmtId="0" fontId="9" fillId="2" borderId="3" xfId="3" applyFont="1" applyFill="1" applyBorder="1" applyAlignment="1" applyProtection="1">
      <alignment vertical="center"/>
    </xf>
    <xf numFmtId="0" fontId="9" fillId="2" borderId="4" xfId="3" applyFont="1" applyFill="1" applyBorder="1" applyAlignment="1" applyProtection="1">
      <alignment vertical="center"/>
    </xf>
    <xf numFmtId="0" fontId="9" fillId="2" borderId="0" xfId="3" applyFont="1" applyFill="1" applyBorder="1" applyAlignment="1" applyProtection="1">
      <alignment vertical="center"/>
    </xf>
    <xf numFmtId="0" fontId="9" fillId="2" borderId="6" xfId="3" applyFont="1" applyFill="1" applyBorder="1" applyAlignment="1" applyProtection="1">
      <alignment vertical="center"/>
    </xf>
    <xf numFmtId="0" fontId="0" fillId="2" borderId="0" xfId="3" applyFont="1" applyFill="1" applyBorder="1" applyAlignment="1" applyProtection="1">
      <alignment vertical="center"/>
    </xf>
    <xf numFmtId="0" fontId="7" fillId="2" borderId="0" xfId="3" applyFont="1" applyFill="1" applyBorder="1" applyAlignment="1" applyProtection="1">
      <alignment horizontal="left" vertical="center" wrapText="1"/>
    </xf>
    <xf numFmtId="0" fontId="7" fillId="3" borderId="7" xfId="3" applyFont="1" applyFill="1" applyBorder="1" applyAlignment="1" applyProtection="1">
      <alignment horizontal="center" vertical="center"/>
      <protection locked="0"/>
    </xf>
    <xf numFmtId="0" fontId="7" fillId="3" borderId="6" xfId="3" applyFont="1" applyFill="1" applyBorder="1" applyAlignment="1" applyProtection="1">
      <alignment horizontal="center" vertical="center"/>
      <protection locked="0"/>
    </xf>
    <xf numFmtId="0" fontId="11" fillId="2" borderId="0" xfId="3" applyFont="1" applyFill="1" applyBorder="1" applyAlignment="1" applyProtection="1">
      <alignment horizontal="center" vertical="center" wrapText="1"/>
    </xf>
    <xf numFmtId="0" fontId="12" fillId="2" borderId="0" xfId="3" applyFont="1" applyFill="1" applyBorder="1" applyAlignment="1" applyProtection="1">
      <alignment horizontal="center" vertical="center"/>
    </xf>
    <xf numFmtId="0" fontId="7" fillId="2" borderId="6" xfId="3" applyFont="1" applyFill="1" applyBorder="1" applyAlignment="1" applyProtection="1">
      <alignment horizontal="center" vertical="center"/>
    </xf>
    <xf numFmtId="0" fontId="7" fillId="2" borderId="3" xfId="3" applyFont="1" applyFill="1" applyBorder="1" applyAlignment="1" applyProtection="1">
      <alignment horizontal="center" vertical="center"/>
    </xf>
    <xf numFmtId="0" fontId="1" fillId="2" borderId="3" xfId="3" applyFill="1" applyBorder="1" applyAlignment="1" applyProtection="1">
      <alignment vertical="center"/>
    </xf>
    <xf numFmtId="0" fontId="1" fillId="2" borderId="4" xfId="3" applyFill="1" applyBorder="1" applyAlignment="1" applyProtection="1">
      <alignment vertical="center"/>
    </xf>
    <xf numFmtId="0" fontId="10" fillId="2" borderId="0" xfId="3" applyFont="1" applyFill="1" applyBorder="1" applyAlignment="1" applyProtection="1">
      <alignment vertical="center"/>
    </xf>
    <xf numFmtId="0" fontId="1" fillId="2" borderId="6" xfId="3" applyFill="1" applyBorder="1" applyAlignment="1" applyProtection="1">
      <alignment vertical="center"/>
    </xf>
    <xf numFmtId="0" fontId="7" fillId="2" borderId="8" xfId="3" applyFont="1" applyFill="1" applyBorder="1" applyAlignment="1" applyProtection="1">
      <alignment vertical="center"/>
    </xf>
    <xf numFmtId="0" fontId="7" fillId="2" borderId="8" xfId="3" applyFont="1" applyFill="1" applyBorder="1" applyAlignment="1" applyProtection="1">
      <alignment horizontal="center" vertical="center"/>
    </xf>
    <xf numFmtId="0" fontId="7" fillId="2" borderId="9" xfId="3" applyFont="1" applyFill="1" applyBorder="1" applyAlignment="1" applyProtection="1">
      <alignment horizontal="center" vertical="center"/>
    </xf>
    <xf numFmtId="0" fontId="1" fillId="2" borderId="10" xfId="3" applyFill="1" applyBorder="1" applyAlignment="1" applyProtection="1">
      <alignment vertical="center"/>
    </xf>
    <xf numFmtId="0" fontId="1" fillId="2" borderId="11" xfId="3" applyFill="1" applyBorder="1" applyAlignment="1" applyProtection="1">
      <alignment vertical="center"/>
    </xf>
    <xf numFmtId="0" fontId="1" fillId="2" borderId="12" xfId="3" applyFill="1" applyBorder="1" applyAlignment="1" applyProtection="1">
      <alignment vertical="center"/>
    </xf>
    <xf numFmtId="0" fontId="1" fillId="2" borderId="13" xfId="3" applyFill="1" applyBorder="1" applyAlignment="1" applyProtection="1">
      <alignment vertical="center"/>
    </xf>
    <xf numFmtId="0" fontId="1" fillId="2" borderId="8" xfId="3" applyFill="1" applyBorder="1" applyAlignment="1" applyProtection="1">
      <alignment vertical="center"/>
    </xf>
    <xf numFmtId="0" fontId="1" fillId="2" borderId="9" xfId="3" applyFill="1" applyBorder="1" applyAlignment="1" applyProtection="1">
      <alignment vertical="center"/>
    </xf>
    <xf numFmtId="0" fontId="0" fillId="2" borderId="0" xfId="3" applyFont="1" applyFill="1" applyAlignment="1" applyProtection="1">
      <alignment vertical="center"/>
    </xf>
    <xf numFmtId="0" fontId="10" fillId="2" borderId="0" xfId="3" applyFont="1" applyFill="1" applyAlignment="1" applyProtection="1">
      <alignment vertical="center"/>
    </xf>
    <xf numFmtId="0" fontId="1" fillId="0" borderId="0" xfId="3" applyBorder="1" applyAlignment="1" applyProtection="1">
      <alignment vertical="center"/>
    </xf>
    <xf numFmtId="0" fontId="1" fillId="0" borderId="0" xfId="3" applyFill="1" applyBorder="1" applyAlignment="1" applyProtection="1">
      <alignment vertical="center"/>
    </xf>
    <xf numFmtId="0" fontId="1" fillId="0" borderId="0" xfId="4">
      <alignment vertical="center"/>
    </xf>
    <xf numFmtId="0" fontId="1" fillId="0" borderId="16" xfId="4" applyBorder="1" applyAlignment="1">
      <alignment horizontal="center" vertical="center"/>
    </xf>
    <xf numFmtId="0" fontId="1" fillId="0" borderId="3" xfId="4" applyBorder="1">
      <alignment vertical="center"/>
    </xf>
    <xf numFmtId="0" fontId="1" fillId="0" borderId="0" xfId="4" applyBorder="1">
      <alignment vertical="center"/>
    </xf>
    <xf numFmtId="0" fontId="1" fillId="0" borderId="8" xfId="4" applyBorder="1">
      <alignment vertical="center"/>
    </xf>
    <xf numFmtId="0" fontId="9" fillId="0" borderId="0" xfId="5" applyAlignment="1">
      <alignment vertical="center"/>
    </xf>
    <xf numFmtId="0" fontId="9" fillId="0" borderId="3" xfId="5" applyBorder="1" applyAlignment="1">
      <alignment vertical="center"/>
    </xf>
    <xf numFmtId="0" fontId="9" fillId="0" borderId="0" xfId="5" applyBorder="1" applyAlignment="1">
      <alignment vertical="center"/>
    </xf>
    <xf numFmtId="0" fontId="9" fillId="0" borderId="8" xfId="5" applyBorder="1" applyAlignment="1">
      <alignment vertical="center"/>
    </xf>
    <xf numFmtId="0" fontId="1" fillId="2" borderId="0" xfId="4" applyFill="1">
      <alignment vertical="center"/>
    </xf>
    <xf numFmtId="0" fontId="1" fillId="2" borderId="0" xfId="1" applyFill="1" applyAlignment="1">
      <alignment vertical="center"/>
    </xf>
    <xf numFmtId="0" fontId="14" fillId="2" borderId="0" xfId="1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7" fillId="2" borderId="0" xfId="4" applyFont="1" applyFill="1">
      <alignment vertical="center"/>
    </xf>
    <xf numFmtId="0" fontId="7" fillId="0" borderId="29" xfId="4" applyFont="1" applyBorder="1" applyAlignment="1">
      <alignment horizontal="center" vertical="center"/>
    </xf>
    <xf numFmtId="0" fontId="7" fillId="0" borderId="30" xfId="4" applyFont="1" applyBorder="1" applyAlignment="1" applyProtection="1">
      <alignment horizontal="center" vertical="center"/>
    </xf>
    <xf numFmtId="0" fontId="7" fillId="2" borderId="31" xfId="4" applyFont="1" applyFill="1" applyBorder="1" applyAlignment="1" applyProtection="1">
      <alignment horizontal="center" vertical="center"/>
    </xf>
    <xf numFmtId="0" fontId="7" fillId="2" borderId="32" xfId="4" applyFont="1" applyFill="1" applyBorder="1" applyAlignment="1" applyProtection="1">
      <alignment horizontal="center" vertical="center"/>
    </xf>
    <xf numFmtId="0" fontId="7" fillId="0" borderId="33" xfId="4" applyFont="1" applyBorder="1" applyAlignment="1" applyProtection="1">
      <alignment horizontal="center" vertical="center" shrinkToFit="1"/>
    </xf>
    <xf numFmtId="0" fontId="7" fillId="0" borderId="34" xfId="4" applyFont="1" applyBorder="1" applyAlignment="1" applyProtection="1">
      <alignment horizontal="center" vertical="center" shrinkToFit="1"/>
    </xf>
    <xf numFmtId="0" fontId="7" fillId="0" borderId="29" xfId="4" applyFont="1" applyBorder="1" applyAlignment="1" applyProtection="1">
      <alignment horizontal="center" vertical="center" shrinkToFit="1"/>
    </xf>
    <xf numFmtId="0" fontId="20" fillId="0" borderId="35" xfId="4" applyFont="1" applyBorder="1" applyAlignment="1" applyProtection="1">
      <alignment horizontal="center" vertical="center"/>
      <protection locked="0"/>
    </xf>
    <xf numFmtId="0" fontId="7" fillId="0" borderId="8" xfId="4" applyFont="1" applyBorder="1" applyAlignment="1" applyProtection="1">
      <alignment vertical="center" shrinkToFit="1"/>
    </xf>
    <xf numFmtId="0" fontId="7" fillId="6" borderId="26" xfId="5" applyFont="1" applyFill="1" applyBorder="1" applyAlignment="1" applyProtection="1">
      <alignment horizontal="center" vertical="center"/>
    </xf>
    <xf numFmtId="0" fontId="7" fillId="2" borderId="28" xfId="4" applyFont="1" applyFill="1" applyBorder="1" applyAlignment="1" applyProtection="1">
      <alignment horizontal="center" vertical="center"/>
    </xf>
    <xf numFmtId="0" fontId="7" fillId="0" borderId="9" xfId="4" applyFont="1" applyBorder="1" applyAlignment="1" applyProtection="1">
      <alignment horizontal="center" vertical="center"/>
    </xf>
    <xf numFmtId="40" fontId="7" fillId="6" borderId="35" xfId="6" applyNumberFormat="1" applyFont="1" applyFill="1" applyBorder="1" applyAlignment="1" applyProtection="1">
      <alignment horizontal="center" vertical="center"/>
    </xf>
    <xf numFmtId="177" fontId="7" fillId="6" borderId="35" xfId="6" applyNumberFormat="1" applyFont="1" applyFill="1" applyBorder="1" applyAlignment="1" applyProtection="1">
      <alignment horizontal="center" vertical="center"/>
    </xf>
    <xf numFmtId="0" fontId="20" fillId="0" borderId="36" xfId="4" applyFont="1" applyBorder="1" applyAlignment="1" applyProtection="1">
      <alignment horizontal="center" vertical="center"/>
      <protection locked="0"/>
    </xf>
    <xf numFmtId="0" fontId="7" fillId="6" borderId="17" xfId="4" applyFont="1" applyFill="1" applyBorder="1" applyAlignment="1" applyProtection="1">
      <alignment horizontal="center" vertical="center"/>
    </xf>
    <xf numFmtId="0" fontId="7" fillId="2" borderId="19" xfId="4" applyFont="1" applyFill="1" applyBorder="1" applyAlignment="1" applyProtection="1">
      <alignment horizontal="center" vertical="center"/>
    </xf>
    <xf numFmtId="0" fontId="7" fillId="0" borderId="38" xfId="4" applyFont="1" applyBorder="1" applyAlignment="1" applyProtection="1">
      <alignment horizontal="center" vertical="center"/>
    </xf>
    <xf numFmtId="0" fontId="7" fillId="0" borderId="39" xfId="4" applyFont="1" applyBorder="1" applyAlignment="1" applyProtection="1">
      <alignment horizontal="center" vertical="center"/>
    </xf>
    <xf numFmtId="40" fontId="7" fillId="6" borderId="36" xfId="6" applyNumberFormat="1" applyFont="1" applyFill="1" applyBorder="1" applyAlignment="1" applyProtection="1">
      <alignment horizontal="center" vertical="center"/>
    </xf>
    <xf numFmtId="38" fontId="7" fillId="0" borderId="39" xfId="4" applyNumberFormat="1" applyFont="1" applyBorder="1" applyAlignment="1" applyProtection="1">
      <alignment horizontal="center" vertical="center"/>
    </xf>
    <xf numFmtId="177" fontId="7" fillId="6" borderId="36" xfId="6" applyNumberFormat="1" applyFont="1" applyFill="1" applyBorder="1" applyAlignment="1" applyProtection="1">
      <alignment horizontal="center" vertical="center"/>
    </xf>
    <xf numFmtId="0" fontId="7" fillId="0" borderId="37" xfId="4" applyFont="1" applyBorder="1" applyAlignment="1" applyProtection="1">
      <alignment vertical="center" shrinkToFit="1"/>
    </xf>
    <xf numFmtId="0" fontId="7" fillId="0" borderId="40" xfId="4" applyFont="1" applyBorder="1" applyAlignment="1" applyProtection="1">
      <alignment vertical="center" shrinkToFit="1"/>
    </xf>
    <xf numFmtId="0" fontId="7" fillId="6" borderId="41" xfId="4" applyFont="1" applyFill="1" applyBorder="1" applyAlignment="1" applyProtection="1">
      <alignment horizontal="center" vertical="center"/>
    </xf>
    <xf numFmtId="0" fontId="7" fillId="2" borderId="42" xfId="4" applyFont="1" applyFill="1" applyBorder="1" applyAlignment="1" applyProtection="1">
      <alignment horizontal="center" vertical="center"/>
    </xf>
    <xf numFmtId="0" fontId="7" fillId="0" borderId="43" xfId="4" applyFont="1" applyBorder="1" applyAlignment="1" applyProtection="1">
      <alignment horizontal="center" vertical="center"/>
    </xf>
    <xf numFmtId="0" fontId="7" fillId="0" borderId="44" xfId="4" applyFont="1" applyBorder="1" applyAlignment="1" applyProtection="1">
      <alignment horizontal="center" vertical="center"/>
    </xf>
    <xf numFmtId="40" fontId="7" fillId="6" borderId="5" xfId="6" applyNumberFormat="1" applyFont="1" applyFill="1" applyBorder="1" applyAlignment="1" applyProtection="1">
      <alignment horizontal="center" vertical="center"/>
    </xf>
    <xf numFmtId="38" fontId="7" fillId="0" borderId="44" xfId="4" applyNumberFormat="1" applyFont="1" applyBorder="1" applyAlignment="1" applyProtection="1">
      <alignment horizontal="center" vertical="center"/>
    </xf>
    <xf numFmtId="177" fontId="7" fillId="6" borderId="5" xfId="6" applyNumberFormat="1" applyFont="1" applyFill="1" applyBorder="1" applyAlignment="1" applyProtection="1">
      <alignment horizontal="center" vertical="center"/>
    </xf>
    <xf numFmtId="0" fontId="7" fillId="0" borderId="0" xfId="4" applyFont="1">
      <alignment vertical="center"/>
    </xf>
    <xf numFmtId="0" fontId="7" fillId="0" borderId="37" xfId="4" applyFont="1" applyFill="1" applyBorder="1" applyAlignment="1" applyProtection="1">
      <alignment vertical="center" shrinkToFit="1"/>
    </xf>
    <xf numFmtId="0" fontId="20" fillId="0" borderId="0" xfId="4" applyFont="1" applyFill="1" applyAlignment="1">
      <alignment horizontal="center" vertical="center"/>
    </xf>
    <xf numFmtId="0" fontId="20" fillId="0" borderId="0" xfId="4" applyFont="1" applyFill="1" applyAlignment="1">
      <alignment horizontal="left" vertical="center"/>
    </xf>
    <xf numFmtId="0" fontId="23" fillId="0" borderId="36" xfId="4" applyFont="1" applyBorder="1" applyAlignment="1" applyProtection="1">
      <alignment horizontal="center" vertical="center"/>
      <protection locked="0"/>
    </xf>
    <xf numFmtId="0" fontId="24" fillId="0" borderId="5" xfId="4" applyFont="1" applyBorder="1" applyAlignment="1" applyProtection="1">
      <alignment horizontal="center" vertical="center"/>
      <protection locked="0"/>
    </xf>
    <xf numFmtId="0" fontId="9" fillId="0" borderId="8" xfId="5" applyBorder="1" applyAlignment="1">
      <alignment horizontal="center" vertical="center"/>
    </xf>
    <xf numFmtId="0" fontId="9" fillId="0" borderId="8" xfId="5" applyBorder="1" applyAlignment="1">
      <alignment vertical="center"/>
    </xf>
    <xf numFmtId="0" fontId="9" fillId="0" borderId="8" xfId="5" applyFont="1" applyFill="1" applyBorder="1" applyAlignment="1">
      <alignment horizontal="center" vertical="center"/>
    </xf>
    <xf numFmtId="0" fontId="9" fillId="0" borderId="8" xfId="5" applyFill="1" applyBorder="1" applyAlignment="1">
      <alignment horizontal="center" vertical="center"/>
    </xf>
    <xf numFmtId="0" fontId="9" fillId="0" borderId="0" xfId="5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top"/>
    </xf>
    <xf numFmtId="0" fontId="9" fillId="0" borderId="6" xfId="5" applyFont="1" applyFill="1" applyBorder="1" applyAlignment="1">
      <alignment horizontal="center" vertical="top"/>
    </xf>
    <xf numFmtId="0" fontId="9" fillId="0" borderId="8" xfId="5" applyFont="1" applyFill="1" applyBorder="1" applyAlignment="1">
      <alignment horizontal="center" vertical="top"/>
    </xf>
    <xf numFmtId="0" fontId="9" fillId="0" borderId="9" xfId="5" applyFont="1" applyFill="1" applyBorder="1" applyAlignment="1">
      <alignment horizontal="center" vertical="top"/>
    </xf>
    <xf numFmtId="0" fontId="9" fillId="0" borderId="8" xfId="5" applyFont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8" xfId="5" applyFont="1" applyFill="1" applyBorder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9" fillId="0" borderId="6" xfId="5" applyFont="1" applyFill="1" applyBorder="1" applyAlignment="1">
      <alignment horizontal="center" vertical="center"/>
    </xf>
    <xf numFmtId="0" fontId="9" fillId="0" borderId="0" xfId="5" applyBorder="1" applyAlignment="1">
      <alignment horizontal="center" vertical="center"/>
    </xf>
    <xf numFmtId="0" fontId="9" fillId="0" borderId="0" xfId="5" applyAlignment="1">
      <alignment vertical="center"/>
    </xf>
    <xf numFmtId="0" fontId="9" fillId="0" borderId="7" xfId="5" applyFill="1" applyBorder="1" applyAlignment="1">
      <alignment horizontal="center" vertical="top"/>
    </xf>
    <xf numFmtId="0" fontId="9" fillId="0" borderId="0" xfId="5" applyFill="1" applyBorder="1" applyAlignment="1">
      <alignment horizontal="center" vertical="top"/>
    </xf>
    <xf numFmtId="0" fontId="9" fillId="0" borderId="10" xfId="5" applyFill="1" applyBorder="1" applyAlignment="1">
      <alignment horizontal="center" vertical="top"/>
    </xf>
    <xf numFmtId="0" fontId="9" fillId="0" borderId="8" xfId="5" applyFill="1" applyBorder="1" applyAlignment="1">
      <alignment horizontal="center" vertical="top"/>
    </xf>
    <xf numFmtId="0" fontId="19" fillId="0" borderId="0" xfId="5" applyFont="1" applyBorder="1" applyAlignment="1">
      <alignment horizontal="center" vertical="center"/>
    </xf>
    <xf numFmtId="0" fontId="19" fillId="0" borderId="8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9" fillId="0" borderId="6" xfId="5" applyFont="1" applyBorder="1" applyAlignment="1">
      <alignment vertical="center"/>
    </xf>
    <xf numFmtId="0" fontId="9" fillId="0" borderId="7" xfId="5" applyFill="1" applyBorder="1" applyAlignment="1">
      <alignment horizontal="center" vertical="center"/>
    </xf>
    <xf numFmtId="0" fontId="9" fillId="0" borderId="0" xfId="5" applyBorder="1" applyAlignment="1">
      <alignment vertical="center"/>
    </xf>
    <xf numFmtId="0" fontId="9" fillId="0" borderId="0" xfId="5" applyFont="1" applyBorder="1" applyAlignment="1">
      <alignment horizontal="center" vertical="top"/>
    </xf>
    <xf numFmtId="0" fontId="9" fillId="0" borderId="6" xfId="5" applyFont="1" applyBorder="1" applyAlignment="1">
      <alignment vertical="top"/>
    </xf>
    <xf numFmtId="0" fontId="9" fillId="0" borderId="8" xfId="5" applyFont="1" applyBorder="1" applyAlignment="1">
      <alignment vertical="top"/>
    </xf>
    <xf numFmtId="0" fontId="9" fillId="0" borderId="9" xfId="5" applyFont="1" applyBorder="1" applyAlignment="1">
      <alignment vertical="top"/>
    </xf>
    <xf numFmtId="0" fontId="9" fillId="0" borderId="7" xfId="5" applyBorder="1" applyAlignment="1">
      <alignment horizontal="center" vertical="center"/>
    </xf>
    <xf numFmtId="0" fontId="9" fillId="0" borderId="7" xfId="5" applyBorder="1" applyAlignment="1">
      <alignment horizontal="center" vertical="top"/>
    </xf>
    <xf numFmtId="0" fontId="9" fillId="0" borderId="0" xfId="5" applyBorder="1" applyAlignment="1">
      <alignment horizontal="center" vertical="top"/>
    </xf>
    <xf numFmtId="0" fontId="9" fillId="0" borderId="10" xfId="5" applyBorder="1" applyAlignment="1">
      <alignment horizontal="center" vertical="top"/>
    </xf>
    <xf numFmtId="0" fontId="9" fillId="0" borderId="8" xfId="5" applyBorder="1" applyAlignment="1">
      <alignment horizontal="center" vertical="top"/>
    </xf>
    <xf numFmtId="0" fontId="5" fillId="4" borderId="12" xfId="5" applyFont="1" applyFill="1" applyBorder="1" applyAlignment="1">
      <alignment horizontal="center" vertical="center"/>
    </xf>
    <xf numFmtId="0" fontId="5" fillId="4" borderId="3" xfId="5" applyFont="1" applyFill="1" applyBorder="1" applyAlignment="1">
      <alignment horizontal="center" vertical="center"/>
    </xf>
    <xf numFmtId="0" fontId="5" fillId="4" borderId="4" xfId="5" applyFont="1" applyFill="1" applyBorder="1" applyAlignment="1">
      <alignment horizontal="center" vertical="center"/>
    </xf>
    <xf numFmtId="0" fontId="5" fillId="4" borderId="7" xfId="5" applyFont="1" applyFill="1" applyBorder="1" applyAlignment="1">
      <alignment horizontal="center" vertical="center"/>
    </xf>
    <xf numFmtId="0" fontId="5" fillId="4" borderId="0" xfId="5" applyFont="1" applyFill="1" applyAlignment="1">
      <alignment horizontal="center" vertical="center"/>
    </xf>
    <xf numFmtId="0" fontId="5" fillId="4" borderId="6" xfId="5" applyFont="1" applyFill="1" applyBorder="1" applyAlignment="1">
      <alignment horizontal="center" vertical="center"/>
    </xf>
    <xf numFmtId="0" fontId="5" fillId="4" borderId="10" xfId="5" applyFont="1" applyFill="1" applyBorder="1" applyAlignment="1">
      <alignment horizontal="center" vertical="center"/>
    </xf>
    <xf numFmtId="0" fontId="5" fillId="4" borderId="8" xfId="5" applyFont="1" applyFill="1" applyBorder="1" applyAlignment="1">
      <alignment horizontal="center" vertical="center"/>
    </xf>
    <xf numFmtId="0" fontId="5" fillId="4" borderId="9" xfId="5" applyFont="1" applyFill="1" applyBorder="1" applyAlignment="1">
      <alignment horizontal="center" vertical="center"/>
    </xf>
    <xf numFmtId="0" fontId="12" fillId="5" borderId="7" xfId="5" applyFont="1" applyFill="1" applyBorder="1" applyAlignment="1">
      <alignment horizontal="center" vertical="center" shrinkToFit="1"/>
    </xf>
    <xf numFmtId="0" fontId="7" fillId="5" borderId="0" xfId="5" applyFont="1" applyFill="1" applyAlignment="1">
      <alignment horizontal="center" vertical="center" shrinkToFit="1"/>
    </xf>
    <xf numFmtId="0" fontId="7" fillId="5" borderId="6" xfId="5" applyFont="1" applyFill="1" applyBorder="1" applyAlignment="1">
      <alignment horizontal="center" vertical="center" shrinkToFit="1"/>
    </xf>
    <xf numFmtId="0" fontId="7" fillId="5" borderId="7" xfId="5" applyFont="1" applyFill="1" applyBorder="1" applyAlignment="1">
      <alignment horizontal="center" vertical="center" shrinkToFit="1"/>
    </xf>
    <xf numFmtId="0" fontId="7" fillId="5" borderId="10" xfId="5" applyFont="1" applyFill="1" applyBorder="1" applyAlignment="1">
      <alignment horizontal="center" vertical="center" shrinkToFit="1"/>
    </xf>
    <xf numFmtId="0" fontId="7" fillId="5" borderId="8" xfId="5" applyFont="1" applyFill="1" applyBorder="1" applyAlignment="1">
      <alignment horizontal="center" vertical="center" shrinkToFit="1"/>
    </xf>
    <xf numFmtId="0" fontId="7" fillId="5" borderId="9" xfId="5" applyFont="1" applyFill="1" applyBorder="1" applyAlignment="1">
      <alignment horizontal="center" vertical="center" shrinkToFit="1"/>
    </xf>
    <xf numFmtId="0" fontId="18" fillId="0" borderId="7" xfId="5" applyFont="1" applyFill="1" applyBorder="1" applyAlignment="1">
      <alignment vertical="center"/>
    </xf>
    <xf numFmtId="0" fontId="18" fillId="0" borderId="0" xfId="5" applyFont="1" applyFill="1" applyBorder="1" applyAlignment="1">
      <alignment vertical="center"/>
    </xf>
    <xf numFmtId="0" fontId="18" fillId="0" borderId="0" xfId="5" applyFont="1" applyFill="1" applyBorder="1" applyAlignment="1">
      <alignment horizontal="left" vertical="center" shrinkToFit="1"/>
    </xf>
    <xf numFmtId="0" fontId="18" fillId="0" borderId="6" xfId="5" applyFont="1" applyFill="1" applyBorder="1" applyAlignment="1">
      <alignment horizontal="left" vertical="center" shrinkToFit="1"/>
    </xf>
    <xf numFmtId="0" fontId="18" fillId="0" borderId="7" xfId="5" applyFont="1" applyBorder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5" applyFont="1" applyBorder="1" applyAlignment="1">
      <alignment horizontal="left" vertical="center" shrinkToFit="1"/>
    </xf>
    <xf numFmtId="0" fontId="18" fillId="0" borderId="0" xfId="5" applyFont="1" applyAlignment="1">
      <alignment horizontal="left" vertical="center" shrinkToFit="1"/>
    </xf>
    <xf numFmtId="0" fontId="18" fillId="0" borderId="6" xfId="5" applyFont="1" applyBorder="1" applyAlignment="1">
      <alignment horizontal="left" vertical="center" shrinkToFit="1"/>
    </xf>
    <xf numFmtId="0" fontId="9" fillId="0" borderId="3" xfId="5" applyFill="1" applyBorder="1" applyAlignment="1">
      <alignment vertical="center"/>
    </xf>
    <xf numFmtId="0" fontId="9" fillId="0" borderId="4" xfId="5" applyFill="1" applyBorder="1" applyAlignment="1">
      <alignment vertical="center"/>
    </xf>
    <xf numFmtId="0" fontId="15" fillId="0" borderId="12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7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5" fillId="0" borderId="10" xfId="5" applyFont="1" applyBorder="1" applyAlignment="1">
      <alignment horizontal="center" vertical="center"/>
    </xf>
    <xf numFmtId="0" fontId="15" fillId="0" borderId="8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6" xfId="5" applyFont="1" applyBorder="1" applyAlignment="1">
      <alignment horizontal="center" vertical="center"/>
    </xf>
    <xf numFmtId="0" fontId="15" fillId="0" borderId="9" xfId="5" applyFont="1" applyBorder="1" applyAlignment="1">
      <alignment horizontal="center" vertical="center"/>
    </xf>
    <xf numFmtId="176" fontId="9" fillId="0" borderId="12" xfId="5" applyNumberFormat="1" applyBorder="1" applyAlignment="1">
      <alignment horizontal="center" vertical="center"/>
    </xf>
    <xf numFmtId="176" fontId="9" fillId="0" borderId="3" xfId="5" applyNumberFormat="1" applyBorder="1" applyAlignment="1">
      <alignment horizontal="center" vertical="center"/>
    </xf>
    <xf numFmtId="176" fontId="9" fillId="0" borderId="4" xfId="5" applyNumberFormat="1" applyBorder="1" applyAlignment="1">
      <alignment horizontal="center" vertical="center"/>
    </xf>
    <xf numFmtId="176" fontId="9" fillId="0" borderId="7" xfId="5" applyNumberFormat="1" applyBorder="1" applyAlignment="1">
      <alignment horizontal="center" vertical="center"/>
    </xf>
    <xf numFmtId="176" fontId="9" fillId="0" borderId="0" xfId="5" applyNumberFormat="1" applyAlignment="1">
      <alignment horizontal="center" vertical="center"/>
    </xf>
    <xf numFmtId="176" fontId="9" fillId="0" borderId="6" xfId="5" applyNumberFormat="1" applyBorder="1" applyAlignment="1">
      <alignment horizontal="center" vertical="center"/>
    </xf>
    <xf numFmtId="176" fontId="9" fillId="0" borderId="10" xfId="5" applyNumberFormat="1" applyBorder="1" applyAlignment="1">
      <alignment horizontal="center" vertical="center"/>
    </xf>
    <xf numFmtId="176" fontId="9" fillId="0" borderId="8" xfId="5" applyNumberFormat="1" applyBorder="1" applyAlignment="1">
      <alignment horizontal="center" vertical="center"/>
    </xf>
    <xf numFmtId="176" fontId="9" fillId="0" borderId="9" xfId="5" applyNumberFormat="1" applyBorder="1" applyAlignment="1">
      <alignment horizontal="center" vertical="center"/>
    </xf>
    <xf numFmtId="176" fontId="9" fillId="0" borderId="12" xfId="5" applyNumberFormat="1" applyBorder="1" applyAlignment="1">
      <alignment vertical="center"/>
    </xf>
    <xf numFmtId="176" fontId="9" fillId="0" borderId="3" xfId="5" applyNumberFormat="1" applyBorder="1" applyAlignment="1">
      <alignment vertical="center"/>
    </xf>
    <xf numFmtId="176" fontId="9" fillId="0" borderId="4" xfId="5" applyNumberFormat="1" applyBorder="1" applyAlignment="1">
      <alignment vertical="center"/>
    </xf>
    <xf numFmtId="176" fontId="9" fillId="0" borderId="7" xfId="5" applyNumberFormat="1" applyBorder="1" applyAlignment="1">
      <alignment vertical="center"/>
    </xf>
    <xf numFmtId="176" fontId="9" fillId="0" borderId="0" xfId="5" applyNumberFormat="1" applyAlignment="1">
      <alignment vertical="center"/>
    </xf>
    <xf numFmtId="176" fontId="9" fillId="0" borderId="6" xfId="5" applyNumberFormat="1" applyBorder="1" applyAlignment="1">
      <alignment vertical="center"/>
    </xf>
    <xf numFmtId="176" fontId="9" fillId="0" borderId="10" xfId="5" applyNumberFormat="1" applyBorder="1" applyAlignment="1">
      <alignment vertical="center"/>
    </xf>
    <xf numFmtId="176" fontId="9" fillId="0" borderId="8" xfId="5" applyNumberFormat="1" applyBorder="1" applyAlignment="1">
      <alignment vertical="center"/>
    </xf>
    <xf numFmtId="176" fontId="9" fillId="0" borderId="9" xfId="5" applyNumberFormat="1" applyBorder="1" applyAlignment="1">
      <alignment vertical="center"/>
    </xf>
    <xf numFmtId="0" fontId="9" fillId="0" borderId="12" xfId="5" applyBorder="1" applyAlignment="1">
      <alignment vertical="center"/>
    </xf>
    <xf numFmtId="0" fontId="9" fillId="0" borderId="3" xfId="5" applyBorder="1" applyAlignment="1">
      <alignment vertical="center"/>
    </xf>
    <xf numFmtId="0" fontId="9" fillId="0" borderId="3" xfId="5" applyBorder="1" applyAlignment="1">
      <alignment horizontal="center" vertical="center"/>
    </xf>
    <xf numFmtId="0" fontId="9" fillId="0" borderId="4" xfId="5" applyBorder="1" applyAlignment="1">
      <alignment vertical="center"/>
    </xf>
    <xf numFmtId="0" fontId="1" fillId="0" borderId="27" xfId="4" applyBorder="1" applyAlignment="1">
      <alignment horizontal="center" vertical="center"/>
    </xf>
    <xf numFmtId="0" fontId="1" fillId="0" borderId="18" xfId="4" applyBorder="1" applyAlignment="1">
      <alignment horizontal="center" vertical="center"/>
    </xf>
    <xf numFmtId="0" fontId="1" fillId="0" borderId="21" xfId="4" applyBorder="1" applyAlignment="1">
      <alignment horizontal="center" vertical="center"/>
    </xf>
    <xf numFmtId="0" fontId="1" fillId="0" borderId="28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1" fillId="0" borderId="22" xfId="4" applyBorder="1" applyAlignment="1">
      <alignment horizontal="center" vertical="center"/>
    </xf>
    <xf numFmtId="0" fontId="12" fillId="5" borderId="12" xfId="5" applyFont="1" applyFill="1" applyBorder="1" applyAlignment="1">
      <alignment horizontal="left" vertical="center" shrinkToFit="1"/>
    </xf>
    <xf numFmtId="0" fontId="7" fillId="5" borderId="3" xfId="5" applyFont="1" applyFill="1" applyBorder="1" applyAlignment="1">
      <alignment horizontal="left" vertical="center" shrinkToFit="1"/>
    </xf>
    <xf numFmtId="0" fontId="7" fillId="5" borderId="4" xfId="5" applyFont="1" applyFill="1" applyBorder="1" applyAlignment="1">
      <alignment horizontal="left" vertical="center" shrinkToFit="1"/>
    </xf>
    <xf numFmtId="0" fontId="9" fillId="0" borderId="12" xfId="5" applyFill="1" applyBorder="1" applyAlignment="1">
      <alignment vertical="center"/>
    </xf>
    <xf numFmtId="0" fontId="9" fillId="0" borderId="3" xfId="5" applyFill="1" applyBorder="1" applyAlignment="1">
      <alignment horizontal="center" vertical="center"/>
    </xf>
    <xf numFmtId="0" fontId="9" fillId="5" borderId="8" xfId="5" applyFont="1" applyFill="1" applyBorder="1" applyAlignment="1">
      <alignment horizontal="center" vertical="center"/>
    </xf>
    <xf numFmtId="0" fontId="9" fillId="5" borderId="8" xfId="5" applyFill="1" applyBorder="1" applyAlignment="1">
      <alignment horizontal="center" vertical="center"/>
    </xf>
    <xf numFmtId="0" fontId="1" fillId="0" borderId="26" xfId="4" applyBorder="1" applyAlignment="1">
      <alignment horizontal="center" vertical="center"/>
    </xf>
    <xf numFmtId="0" fontId="1" fillId="0" borderId="17" xfId="4" applyBorder="1" applyAlignment="1">
      <alignment horizontal="center" vertical="center"/>
    </xf>
    <xf numFmtId="0" fontId="1" fillId="0" borderId="20" xfId="4" applyBorder="1" applyAlignment="1">
      <alignment horizontal="center" vertical="center"/>
    </xf>
    <xf numFmtId="0" fontId="9" fillId="5" borderId="0" xfId="5" applyFill="1" applyBorder="1" applyAlignment="1">
      <alignment horizontal="center" vertical="center"/>
    </xf>
    <xf numFmtId="0" fontId="9" fillId="0" borderId="6" xfId="5" applyFont="1" applyBorder="1" applyAlignment="1">
      <alignment horizontal="center" vertical="top"/>
    </xf>
    <xf numFmtId="0" fontId="9" fillId="0" borderId="8" xfId="5" applyFont="1" applyBorder="1" applyAlignment="1">
      <alignment horizontal="center" vertical="top"/>
    </xf>
    <xf numFmtId="0" fontId="9" fillId="0" borderId="9" xfId="5" applyFont="1" applyBorder="1" applyAlignment="1">
      <alignment horizontal="center" vertical="top"/>
    </xf>
    <xf numFmtId="0" fontId="9" fillId="0" borderId="6" xfId="5" applyFont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8" fillId="0" borderId="0" xfId="5" applyFont="1" applyBorder="1" applyAlignment="1">
      <alignment vertical="center"/>
    </xf>
    <xf numFmtId="0" fontId="18" fillId="5" borderId="0" xfId="5" applyFont="1" applyFill="1" applyBorder="1" applyAlignment="1">
      <alignment horizontal="left" vertical="center" shrinkToFit="1"/>
    </xf>
    <xf numFmtId="0" fontId="18" fillId="5" borderId="6" xfId="5" applyFont="1" applyFill="1" applyBorder="1" applyAlignment="1">
      <alignment horizontal="left" vertical="center" shrinkToFit="1"/>
    </xf>
    <xf numFmtId="0" fontId="9" fillId="5" borderId="3" xfId="5" applyFill="1" applyBorder="1" applyAlignment="1">
      <alignment vertical="center"/>
    </xf>
    <xf numFmtId="0" fontId="9" fillId="5" borderId="12" xfId="5" applyFill="1" applyBorder="1" applyAlignment="1">
      <alignment vertical="center"/>
    </xf>
    <xf numFmtId="0" fontId="1" fillId="0" borderId="15" xfId="4" applyBorder="1" applyAlignment="1">
      <alignment horizontal="center" vertical="center"/>
    </xf>
    <xf numFmtId="0" fontId="1" fillId="0" borderId="24" xfId="4" applyBorder="1" applyAlignment="1">
      <alignment horizontal="center" vertical="center"/>
    </xf>
    <xf numFmtId="0" fontId="1" fillId="0" borderId="16" xfId="4" applyBorder="1" applyAlignment="1">
      <alignment horizontal="center" vertical="center"/>
    </xf>
    <xf numFmtId="0" fontId="1" fillId="0" borderId="25" xfId="4" applyBorder="1" applyAlignment="1">
      <alignment horizontal="center" vertical="center"/>
    </xf>
    <xf numFmtId="0" fontId="12" fillId="0" borderId="7" xfId="5" applyFont="1" applyBorder="1" applyAlignment="1">
      <alignment horizontal="center" vertical="center" shrinkToFit="1"/>
    </xf>
    <xf numFmtId="0" fontId="7" fillId="0" borderId="0" xfId="5" applyFont="1" applyAlignment="1">
      <alignment horizontal="center" vertical="center" shrinkToFit="1"/>
    </xf>
    <xf numFmtId="0" fontId="7" fillId="0" borderId="6" xfId="5" applyFont="1" applyBorder="1" applyAlignment="1">
      <alignment horizontal="center" vertical="center" shrinkToFit="1"/>
    </xf>
    <xf numFmtId="0" fontId="7" fillId="0" borderId="10" xfId="5" applyFont="1" applyBorder="1" applyAlignment="1">
      <alignment horizontal="center" vertical="center" shrinkToFit="1"/>
    </xf>
    <xf numFmtId="0" fontId="7" fillId="0" borderId="8" xfId="5" applyFont="1" applyBorder="1" applyAlignment="1">
      <alignment horizontal="center" vertical="center" shrinkToFit="1"/>
    </xf>
    <xf numFmtId="0" fontId="7" fillId="0" borderId="9" xfId="5" applyFont="1" applyBorder="1" applyAlignment="1">
      <alignment horizontal="center" vertical="center" shrinkToFit="1"/>
    </xf>
    <xf numFmtId="0" fontId="12" fillId="0" borderId="12" xfId="5" applyFont="1" applyBorder="1" applyAlignment="1">
      <alignment horizontal="left" vertical="center" shrinkToFit="1"/>
    </xf>
    <xf numFmtId="0" fontId="7" fillId="0" borderId="3" xfId="5" applyFont="1" applyBorder="1" applyAlignment="1">
      <alignment horizontal="left" vertical="center" shrinkToFit="1"/>
    </xf>
    <xf numFmtId="0" fontId="7" fillId="0" borderId="4" xfId="5" applyFont="1" applyBorder="1" applyAlignment="1">
      <alignment horizontal="left" vertical="center" shrinkToFit="1"/>
    </xf>
    <xf numFmtId="0" fontId="16" fillId="0" borderId="12" xfId="5" applyFont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6" fillId="0" borderId="0" xfId="5" applyFont="1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6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6" fillId="0" borderId="8" xfId="5" applyFont="1" applyBorder="1" applyAlignment="1">
      <alignment horizontal="center" vertical="center"/>
    </xf>
    <xf numFmtId="0" fontId="16" fillId="0" borderId="9" xfId="5" applyFont="1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1" fillId="0" borderId="8" xfId="4" applyFill="1" applyBorder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8" xfId="4" applyFont="1" applyBorder="1" applyAlignment="1">
      <alignment horizontal="center" vertical="center"/>
    </xf>
    <xf numFmtId="0" fontId="5" fillId="0" borderId="12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5" fillId="0" borderId="10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9" xfId="5" applyFont="1" applyBorder="1" applyAlignment="1">
      <alignment horizontal="center" vertical="center"/>
    </xf>
    <xf numFmtId="0" fontId="1" fillId="0" borderId="0" xfId="4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top"/>
    </xf>
    <xf numFmtId="0" fontId="1" fillId="0" borderId="6" xfId="4" applyFont="1" applyFill="1" applyBorder="1" applyAlignment="1">
      <alignment horizontal="center" vertical="top"/>
    </xf>
    <xf numFmtId="0" fontId="1" fillId="0" borderId="8" xfId="4" applyFont="1" applyFill="1" applyBorder="1" applyAlignment="1">
      <alignment horizontal="center" vertical="top"/>
    </xf>
    <xf numFmtId="0" fontId="1" fillId="0" borderId="9" xfId="4" applyFont="1" applyFill="1" applyBorder="1" applyAlignment="1">
      <alignment horizontal="center" vertical="top"/>
    </xf>
    <xf numFmtId="0" fontId="1" fillId="0" borderId="8" xfId="4" applyFont="1" applyBorder="1" applyAlignment="1">
      <alignment horizontal="center" vertical="center"/>
    </xf>
    <xf numFmtId="0" fontId="1" fillId="0" borderId="8" xfId="4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8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  <xf numFmtId="0" fontId="1" fillId="0" borderId="0" xfId="4" applyBorder="1" applyAlignment="1">
      <alignment horizontal="center" vertical="center"/>
    </xf>
    <xf numFmtId="0" fontId="1" fillId="0" borderId="0" xfId="4" applyAlignment="1">
      <alignment vertical="center"/>
    </xf>
    <xf numFmtId="0" fontId="1" fillId="0" borderId="7" xfId="4" applyBorder="1" applyAlignment="1">
      <alignment horizontal="center" vertical="top"/>
    </xf>
    <xf numFmtId="0" fontId="1" fillId="0" borderId="0" xfId="4" applyBorder="1" applyAlignment="1">
      <alignment horizontal="center" vertical="top"/>
    </xf>
    <xf numFmtId="0" fontId="1" fillId="0" borderId="10" xfId="4" applyBorder="1" applyAlignment="1">
      <alignment horizontal="center" vertical="top"/>
    </xf>
    <xf numFmtId="0" fontId="1" fillId="0" borderId="8" xfId="4" applyBorder="1" applyAlignment="1">
      <alignment horizontal="center" vertical="top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Border="1" applyAlignment="1">
      <alignment horizontal="center" vertical="top"/>
    </xf>
    <xf numFmtId="0" fontId="1" fillId="0" borderId="6" xfId="4" applyFont="1" applyBorder="1" applyAlignment="1">
      <alignment horizontal="center" vertical="top"/>
    </xf>
    <xf numFmtId="0" fontId="1" fillId="0" borderId="8" xfId="4" applyFont="1" applyBorder="1" applyAlignment="1">
      <alignment horizontal="center" vertical="top"/>
    </xf>
    <xf numFmtId="0" fontId="1" fillId="0" borderId="9" xfId="4" applyFont="1" applyBorder="1" applyAlignment="1">
      <alignment horizontal="center" vertical="top"/>
    </xf>
    <xf numFmtId="0" fontId="19" fillId="0" borderId="0" xfId="4" applyFont="1" applyBorder="1" applyAlignment="1">
      <alignment horizontal="center" vertical="center"/>
    </xf>
    <xf numFmtId="0" fontId="19" fillId="0" borderId="8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" fillId="0" borderId="7" xfId="4" applyFill="1" applyBorder="1" applyAlignment="1">
      <alignment horizontal="center" vertical="center"/>
    </xf>
    <xf numFmtId="0" fontId="1" fillId="0" borderId="7" xfId="4" applyFill="1" applyBorder="1" applyAlignment="1">
      <alignment horizontal="center" vertical="top"/>
    </xf>
    <xf numFmtId="0" fontId="1" fillId="0" borderId="0" xfId="4" applyFill="1" applyBorder="1" applyAlignment="1">
      <alignment horizontal="center" vertical="top"/>
    </xf>
    <xf numFmtId="0" fontId="1" fillId="0" borderId="10" xfId="4" applyFill="1" applyBorder="1" applyAlignment="1">
      <alignment horizontal="center" vertical="top"/>
    </xf>
    <xf numFmtId="0" fontId="1" fillId="0" borderId="8" xfId="4" applyFill="1" applyBorder="1" applyAlignment="1">
      <alignment horizontal="center" vertical="top"/>
    </xf>
    <xf numFmtId="0" fontId="1" fillId="0" borderId="7" xfId="4" applyBorder="1" applyAlignment="1">
      <alignment horizontal="center" vertical="center"/>
    </xf>
    <xf numFmtId="176" fontId="1" fillId="0" borderId="12" xfId="4" applyNumberFormat="1" applyBorder="1" applyAlignment="1">
      <alignment horizontal="center" vertical="center"/>
    </xf>
    <xf numFmtId="176" fontId="1" fillId="0" borderId="3" xfId="4" applyNumberFormat="1" applyBorder="1" applyAlignment="1">
      <alignment horizontal="center" vertical="center"/>
    </xf>
    <xf numFmtId="176" fontId="1" fillId="0" borderId="4" xfId="4" applyNumberFormat="1" applyBorder="1" applyAlignment="1">
      <alignment horizontal="center" vertical="center"/>
    </xf>
    <xf numFmtId="176" fontId="1" fillId="0" borderId="7" xfId="4" applyNumberFormat="1" applyBorder="1" applyAlignment="1">
      <alignment horizontal="center" vertical="center"/>
    </xf>
    <xf numFmtId="176" fontId="1" fillId="0" borderId="0" xfId="4" applyNumberFormat="1" applyAlignment="1">
      <alignment horizontal="center" vertical="center"/>
    </xf>
    <xf numFmtId="176" fontId="1" fillId="0" borderId="6" xfId="4" applyNumberFormat="1" applyBorder="1" applyAlignment="1">
      <alignment horizontal="center" vertical="center"/>
    </xf>
    <xf numFmtId="176" fontId="1" fillId="0" borderId="10" xfId="4" applyNumberFormat="1" applyBorder="1" applyAlignment="1">
      <alignment horizontal="center" vertical="center"/>
    </xf>
    <xf numFmtId="176" fontId="1" fillId="0" borderId="8" xfId="4" applyNumberFormat="1" applyBorder="1" applyAlignment="1">
      <alignment horizontal="center" vertical="center"/>
    </xf>
    <xf numFmtId="176" fontId="1" fillId="0" borderId="9" xfId="4" applyNumberFormat="1" applyBorder="1" applyAlignment="1">
      <alignment horizontal="center" vertical="center"/>
    </xf>
    <xf numFmtId="176" fontId="1" fillId="0" borderId="12" xfId="4" applyNumberFormat="1" applyBorder="1" applyAlignment="1">
      <alignment vertical="center"/>
    </xf>
    <xf numFmtId="176" fontId="1" fillId="0" borderId="3" xfId="4" applyNumberFormat="1" applyBorder="1" applyAlignment="1">
      <alignment vertical="center"/>
    </xf>
    <xf numFmtId="176" fontId="1" fillId="0" borderId="4" xfId="4" applyNumberFormat="1" applyBorder="1" applyAlignment="1">
      <alignment vertical="center"/>
    </xf>
    <xf numFmtId="176" fontId="1" fillId="0" borderId="7" xfId="4" applyNumberFormat="1" applyBorder="1" applyAlignment="1">
      <alignment vertical="center"/>
    </xf>
    <xf numFmtId="176" fontId="1" fillId="0" borderId="0" xfId="4" applyNumberFormat="1" applyAlignment="1">
      <alignment vertical="center"/>
    </xf>
    <xf numFmtId="176" fontId="1" fillId="0" borderId="6" xfId="4" applyNumberFormat="1" applyBorder="1" applyAlignment="1">
      <alignment vertical="center"/>
    </xf>
    <xf numFmtId="176" fontId="1" fillId="0" borderId="10" xfId="4" applyNumberFormat="1" applyBorder="1" applyAlignment="1">
      <alignment vertical="center"/>
    </xf>
    <xf numFmtId="176" fontId="1" fillId="0" borderId="8" xfId="4" applyNumberFormat="1" applyBorder="1" applyAlignment="1">
      <alignment vertical="center"/>
    </xf>
    <xf numFmtId="176" fontId="1" fillId="0" borderId="9" xfId="4" applyNumberFormat="1" applyBorder="1" applyAlignment="1">
      <alignment vertical="center"/>
    </xf>
    <xf numFmtId="0" fontId="5" fillId="4" borderId="12" xfId="4" applyFont="1" applyFill="1" applyBorder="1" applyAlignment="1">
      <alignment horizontal="center" vertical="center"/>
    </xf>
    <xf numFmtId="0" fontId="5" fillId="4" borderId="3" xfId="4" applyFont="1" applyFill="1" applyBorder="1" applyAlignment="1">
      <alignment horizontal="center" vertical="center"/>
    </xf>
    <xf numFmtId="0" fontId="5" fillId="4" borderId="4" xfId="4" applyFont="1" applyFill="1" applyBorder="1" applyAlignment="1">
      <alignment horizontal="center" vertical="center"/>
    </xf>
    <xf numFmtId="0" fontId="5" fillId="4" borderId="7" xfId="4" applyFont="1" applyFill="1" applyBorder="1" applyAlignment="1">
      <alignment horizontal="center" vertical="center"/>
    </xf>
    <xf numFmtId="0" fontId="5" fillId="4" borderId="0" xfId="4" applyFont="1" applyFill="1" applyAlignment="1">
      <alignment horizontal="center" vertical="center"/>
    </xf>
    <xf numFmtId="0" fontId="5" fillId="4" borderId="6" xfId="4" applyFont="1" applyFill="1" applyBorder="1" applyAlignment="1">
      <alignment horizontal="center" vertical="center"/>
    </xf>
    <xf numFmtId="0" fontId="5" fillId="4" borderId="10" xfId="4" applyFont="1" applyFill="1" applyBorder="1" applyAlignment="1">
      <alignment horizontal="center" vertical="center"/>
    </xf>
    <xf numFmtId="0" fontId="5" fillId="4" borderId="8" xfId="4" applyFont="1" applyFill="1" applyBorder="1" applyAlignment="1">
      <alignment horizontal="center" vertical="center"/>
    </xf>
    <xf numFmtId="0" fontId="5" fillId="4" borderId="9" xfId="4" applyFont="1" applyFill="1" applyBorder="1" applyAlignment="1">
      <alignment horizontal="center" vertical="center"/>
    </xf>
    <xf numFmtId="0" fontId="12" fillId="5" borderId="7" xfId="4" applyFont="1" applyFill="1" applyBorder="1" applyAlignment="1">
      <alignment horizontal="center" vertical="center" shrinkToFit="1"/>
    </xf>
    <xf numFmtId="0" fontId="7" fillId="5" borderId="0" xfId="4" applyFont="1" applyFill="1" applyAlignment="1">
      <alignment horizontal="center" vertical="center" shrinkToFit="1"/>
    </xf>
    <xf numFmtId="0" fontId="7" fillId="5" borderId="6" xfId="4" applyFont="1" applyFill="1" applyBorder="1" applyAlignment="1">
      <alignment horizontal="center" vertical="center" shrinkToFit="1"/>
    </xf>
    <xf numFmtId="0" fontId="7" fillId="5" borderId="7" xfId="4" applyFont="1" applyFill="1" applyBorder="1" applyAlignment="1">
      <alignment horizontal="center" vertical="center" shrinkToFit="1"/>
    </xf>
    <xf numFmtId="0" fontId="7" fillId="5" borderId="10" xfId="4" applyFont="1" applyFill="1" applyBorder="1" applyAlignment="1">
      <alignment horizontal="center" vertical="center" shrinkToFit="1"/>
    </xf>
    <xf numFmtId="0" fontId="7" fillId="5" borderId="8" xfId="4" applyFont="1" applyFill="1" applyBorder="1" applyAlignment="1">
      <alignment horizontal="center" vertical="center" shrinkToFit="1"/>
    </xf>
    <xf numFmtId="0" fontId="7" fillId="5" borderId="9" xfId="4" applyFont="1" applyFill="1" applyBorder="1" applyAlignment="1">
      <alignment horizontal="center" vertical="center" shrinkToFit="1"/>
    </xf>
    <xf numFmtId="0" fontId="18" fillId="0" borderId="7" xfId="4" applyFont="1" applyBorder="1" applyAlignment="1">
      <alignment vertical="center"/>
    </xf>
    <xf numFmtId="0" fontId="18" fillId="0" borderId="0" xfId="4" applyFont="1" applyBorder="1" applyAlignment="1">
      <alignment vertical="center"/>
    </xf>
    <xf numFmtId="0" fontId="18" fillId="0" borderId="0" xfId="4" applyFont="1" applyBorder="1" applyAlignment="1">
      <alignment horizontal="left" vertical="center" shrinkToFit="1"/>
    </xf>
    <xf numFmtId="0" fontId="18" fillId="0" borderId="6" xfId="4" applyFont="1" applyBorder="1" applyAlignment="1">
      <alignment horizontal="left" vertical="center" shrinkToFit="1"/>
    </xf>
    <xf numFmtId="0" fontId="18" fillId="0" borderId="7" xfId="4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8" fillId="0" borderId="0" xfId="4" applyFont="1" applyFill="1" applyBorder="1" applyAlignment="1">
      <alignment horizontal="left" vertical="center" shrinkToFit="1"/>
    </xf>
    <xf numFmtId="0" fontId="18" fillId="0" borderId="6" xfId="4" applyFont="1" applyFill="1" applyBorder="1" applyAlignment="1">
      <alignment horizontal="left" vertical="center" shrinkToFit="1"/>
    </xf>
    <xf numFmtId="0" fontId="1" fillId="0" borderId="12" xfId="4" applyBorder="1" applyAlignment="1">
      <alignment vertical="center"/>
    </xf>
    <xf numFmtId="0" fontId="1" fillId="0" borderId="3" xfId="4" applyBorder="1" applyAlignment="1">
      <alignment vertical="center"/>
    </xf>
    <xf numFmtId="0" fontId="1" fillId="0" borderId="3" xfId="4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" fillId="0" borderId="12" xfId="4" applyFill="1" applyBorder="1" applyAlignment="1">
      <alignment vertical="center"/>
    </xf>
    <xf numFmtId="0" fontId="1" fillId="0" borderId="3" xfId="4" applyFill="1" applyBorder="1" applyAlignment="1">
      <alignment vertical="center"/>
    </xf>
    <xf numFmtId="0" fontId="1" fillId="0" borderId="3" xfId="4" applyFill="1" applyBorder="1" applyAlignment="1">
      <alignment horizontal="center" vertical="center"/>
    </xf>
    <xf numFmtId="0" fontId="12" fillId="5" borderId="12" xfId="4" applyFont="1" applyFill="1" applyBorder="1" applyAlignment="1">
      <alignment horizontal="left" vertical="center" shrinkToFit="1"/>
    </xf>
    <xf numFmtId="0" fontId="7" fillId="5" borderId="3" xfId="4" applyFont="1" applyFill="1" applyBorder="1" applyAlignment="1">
      <alignment horizontal="left" vertical="center" shrinkToFit="1"/>
    </xf>
    <xf numFmtId="0" fontId="7" fillId="5" borderId="4" xfId="4" applyFont="1" applyFill="1" applyBorder="1" applyAlignment="1">
      <alignment horizontal="left" vertical="center" shrinkToFit="1"/>
    </xf>
    <xf numFmtId="0" fontId="1" fillId="5" borderId="8" xfId="4" applyFont="1" applyFill="1" applyBorder="1" applyAlignment="1">
      <alignment horizontal="center" vertical="center"/>
    </xf>
    <xf numFmtId="0" fontId="1" fillId="5" borderId="8" xfId="4" applyFill="1" applyBorder="1" applyAlignment="1">
      <alignment horizontal="center" vertical="center"/>
    </xf>
    <xf numFmtId="0" fontId="1" fillId="0" borderId="4" xfId="4" applyFill="1" applyBorder="1" applyAlignment="1">
      <alignment vertical="center"/>
    </xf>
    <xf numFmtId="0" fontId="15" fillId="0" borderId="12" xfId="4" applyFont="1" applyBorder="1" applyAlignment="1">
      <alignment horizontal="center" vertical="center"/>
    </xf>
    <xf numFmtId="0" fontId="15" fillId="0" borderId="3" xfId="4" applyFont="1" applyBorder="1" applyAlignment="1">
      <alignment horizontal="center" vertical="center"/>
    </xf>
    <xf numFmtId="0" fontId="15" fillId="0" borderId="7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10" xfId="4" applyFont="1" applyBorder="1" applyAlignment="1">
      <alignment horizontal="center" vertical="center"/>
    </xf>
    <xf numFmtId="0" fontId="15" fillId="0" borderId="8" xfId="4" applyFont="1" applyBorder="1" applyAlignment="1">
      <alignment horizontal="center" vertical="center"/>
    </xf>
    <xf numFmtId="0" fontId="15" fillId="0" borderId="4" xfId="4" applyFont="1" applyBorder="1" applyAlignment="1">
      <alignment horizontal="center" vertical="center"/>
    </xf>
    <xf numFmtId="0" fontId="15" fillId="0" borderId="6" xfId="4" applyFont="1" applyBorder="1" applyAlignment="1">
      <alignment horizontal="center" vertical="center"/>
    </xf>
    <xf numFmtId="0" fontId="15" fillId="0" borderId="9" xfId="4" applyFont="1" applyBorder="1" applyAlignment="1">
      <alignment horizontal="center" vertical="center"/>
    </xf>
    <xf numFmtId="0" fontId="1" fillId="5" borderId="0" xfId="4" applyFont="1" applyFill="1" applyBorder="1" applyAlignment="1">
      <alignment horizontal="center" vertical="center"/>
    </xf>
    <xf numFmtId="0" fontId="1" fillId="5" borderId="0" xfId="4" applyFill="1" applyBorder="1" applyAlignment="1">
      <alignment horizontal="center" vertical="center"/>
    </xf>
    <xf numFmtId="0" fontId="18" fillId="5" borderId="0" xfId="4" applyFont="1" applyFill="1" applyBorder="1" applyAlignment="1">
      <alignment horizontal="left" vertical="center" shrinkToFit="1"/>
    </xf>
    <xf numFmtId="0" fontId="18" fillId="5" borderId="6" xfId="4" applyFont="1" applyFill="1" applyBorder="1" applyAlignment="1">
      <alignment horizontal="left" vertical="center" shrinkToFit="1"/>
    </xf>
    <xf numFmtId="0" fontId="1" fillId="5" borderId="12" xfId="4" applyFill="1" applyBorder="1" applyAlignment="1">
      <alignment vertical="center"/>
    </xf>
    <xf numFmtId="0" fontId="1" fillId="5" borderId="3" xfId="4" applyFill="1" applyBorder="1" applyAlignment="1">
      <alignment vertical="center"/>
    </xf>
    <xf numFmtId="0" fontId="12" fillId="0" borderId="7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6" xfId="4" applyFont="1" applyBorder="1" applyAlignment="1">
      <alignment horizontal="center" vertical="center" shrinkToFit="1"/>
    </xf>
    <xf numFmtId="0" fontId="7" fillId="0" borderId="10" xfId="4" applyFont="1" applyBorder="1" applyAlignment="1">
      <alignment horizontal="center" vertical="center" shrinkToFit="1"/>
    </xf>
    <xf numFmtId="0" fontId="7" fillId="0" borderId="8" xfId="4" applyFont="1" applyBorder="1" applyAlignment="1">
      <alignment horizontal="center" vertical="center" shrinkToFit="1"/>
    </xf>
    <xf numFmtId="0" fontId="7" fillId="0" borderId="9" xfId="4" applyFont="1" applyBorder="1" applyAlignment="1">
      <alignment horizontal="center" vertical="center" shrinkToFit="1"/>
    </xf>
    <xf numFmtId="0" fontId="16" fillId="0" borderId="12" xfId="4" applyFont="1" applyBorder="1" applyAlignment="1">
      <alignment horizontal="center" vertical="center"/>
    </xf>
    <xf numFmtId="0" fontId="16" fillId="0" borderId="3" xfId="4" applyFont="1" applyBorder="1" applyAlignment="1">
      <alignment horizontal="center" vertical="center"/>
    </xf>
    <xf numFmtId="0" fontId="16" fillId="0" borderId="4" xfId="4" applyFont="1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16" fillId="0" borderId="0" xfId="4" applyFont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16" fillId="0" borderId="6" xfId="4" applyFont="1" applyBorder="1" applyAlignment="1">
      <alignment horizontal="center" vertical="center"/>
    </xf>
    <xf numFmtId="0" fontId="16" fillId="0" borderId="10" xfId="4" applyFont="1" applyBorder="1" applyAlignment="1">
      <alignment horizontal="center" vertical="center"/>
    </xf>
    <xf numFmtId="0" fontId="16" fillId="0" borderId="8" xfId="4" applyFont="1" applyBorder="1" applyAlignment="1">
      <alignment horizontal="center" vertical="center"/>
    </xf>
    <xf numFmtId="0" fontId="16" fillId="0" borderId="9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5" fillId="0" borderId="7" xfId="4" applyFont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12" fillId="0" borderId="12" xfId="4" applyFont="1" applyBorder="1" applyAlignment="1">
      <alignment horizontal="left" vertical="center" shrinkToFit="1"/>
    </xf>
    <xf numFmtId="0" fontId="7" fillId="0" borderId="3" xfId="4" applyFont="1" applyBorder="1" applyAlignment="1">
      <alignment horizontal="left" vertical="center" shrinkToFit="1"/>
    </xf>
    <xf numFmtId="0" fontId="7" fillId="0" borderId="4" xfId="4" applyFont="1" applyBorder="1" applyAlignment="1">
      <alignment horizontal="left" vertical="center" shrinkToFit="1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0" fontId="8" fillId="2" borderId="5" xfId="3" applyFont="1" applyFill="1" applyBorder="1" applyAlignment="1" applyProtection="1">
      <alignment horizontal="center" vertical="center" wrapText="1"/>
      <protection locked="0"/>
    </xf>
    <xf numFmtId="0" fontId="10" fillId="2" borderId="3" xfId="3" applyFont="1" applyFill="1" applyBorder="1" applyAlignment="1" applyProtection="1">
      <alignment horizontal="center" vertical="center"/>
    </xf>
    <xf numFmtId="0" fontId="10" fillId="2" borderId="0" xfId="3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15" fillId="2" borderId="1" xfId="3" applyFont="1" applyFill="1" applyBorder="1" applyAlignment="1" applyProtection="1">
      <alignment horizontal="center" vertical="center"/>
      <protection locked="0"/>
    </xf>
    <xf numFmtId="0" fontId="15" fillId="2" borderId="2" xfId="3" applyFont="1" applyFill="1" applyBorder="1" applyAlignment="1" applyProtection="1">
      <alignment horizontal="center" vertical="center"/>
      <protection locked="0"/>
    </xf>
    <xf numFmtId="0" fontId="15" fillId="2" borderId="5" xfId="3" applyFont="1" applyFill="1" applyBorder="1" applyAlignment="1" applyProtection="1">
      <alignment horizontal="center" vertical="center"/>
      <protection locked="0"/>
    </xf>
    <xf numFmtId="0" fontId="13" fillId="2" borderId="0" xfId="3" applyFont="1" applyFill="1" applyBorder="1" applyAlignment="1" applyProtection="1">
      <alignment horizontal="left"/>
    </xf>
    <xf numFmtId="0" fontId="14" fillId="2" borderId="1" xfId="3" applyFont="1" applyFill="1" applyBorder="1" applyAlignment="1" applyProtection="1">
      <alignment horizontal="center" vertical="center"/>
      <protection locked="0"/>
    </xf>
    <xf numFmtId="0" fontId="14" fillId="2" borderId="2" xfId="3" applyFont="1" applyFill="1" applyBorder="1" applyAlignment="1" applyProtection="1">
      <alignment horizontal="center" vertical="center"/>
      <protection locked="0"/>
    </xf>
    <xf numFmtId="0" fontId="14" fillId="2" borderId="5" xfId="3" applyFont="1" applyFill="1" applyBorder="1" applyAlignment="1" applyProtection="1">
      <alignment horizontal="center" vertical="center"/>
      <protection locked="0"/>
    </xf>
    <xf numFmtId="0" fontId="20" fillId="0" borderId="0" xfId="4" applyFont="1" applyFill="1" applyAlignment="1">
      <alignment horizontal="center" vertical="center"/>
    </xf>
    <xf numFmtId="0" fontId="1" fillId="0" borderId="8" xfId="4" applyBorder="1" applyAlignment="1">
      <alignment vertical="center"/>
    </xf>
    <xf numFmtId="0" fontId="1" fillId="0" borderId="0" xfId="4" applyBorder="1" applyAlignment="1">
      <alignment vertical="center"/>
    </xf>
    <xf numFmtId="0" fontId="1" fillId="0" borderId="6" xfId="4" applyFont="1" applyBorder="1" applyAlignment="1">
      <alignment vertical="top"/>
    </xf>
    <xf numFmtId="0" fontId="1" fillId="0" borderId="8" xfId="4" applyFont="1" applyBorder="1" applyAlignment="1">
      <alignment vertical="top"/>
    </xf>
    <xf numFmtId="0" fontId="1" fillId="0" borderId="9" xfId="4" applyFont="1" applyBorder="1" applyAlignment="1">
      <alignment vertical="top"/>
    </xf>
    <xf numFmtId="0" fontId="1" fillId="0" borderId="6" xfId="4" applyFont="1" applyBorder="1" applyAlignment="1">
      <alignment vertical="center"/>
    </xf>
    <xf numFmtId="0" fontId="21" fillId="5" borderId="7" xfId="4" applyFont="1" applyFill="1" applyBorder="1" applyAlignment="1">
      <alignment horizontal="center" vertical="center" shrinkToFit="1"/>
    </xf>
    <xf numFmtId="0" fontId="22" fillId="5" borderId="0" xfId="4" applyFont="1" applyFill="1" applyAlignment="1">
      <alignment horizontal="center" vertical="center" shrinkToFit="1"/>
    </xf>
    <xf numFmtId="0" fontId="22" fillId="5" borderId="6" xfId="4" applyFont="1" applyFill="1" applyBorder="1" applyAlignment="1">
      <alignment horizontal="center" vertical="center" shrinkToFit="1"/>
    </xf>
    <xf numFmtId="0" fontId="22" fillId="5" borderId="7" xfId="4" applyFont="1" applyFill="1" applyBorder="1" applyAlignment="1">
      <alignment horizontal="center" vertical="center" shrinkToFit="1"/>
    </xf>
    <xf numFmtId="0" fontId="22" fillId="5" borderId="10" xfId="4" applyFont="1" applyFill="1" applyBorder="1" applyAlignment="1">
      <alignment horizontal="center" vertical="center" shrinkToFit="1"/>
    </xf>
    <xf numFmtId="0" fontId="22" fillId="5" borderId="8" xfId="4" applyFont="1" applyFill="1" applyBorder="1" applyAlignment="1">
      <alignment horizontal="center" vertical="center" shrinkToFit="1"/>
    </xf>
    <xf numFmtId="0" fontId="22" fillId="5" borderId="9" xfId="4" applyFont="1" applyFill="1" applyBorder="1" applyAlignment="1">
      <alignment horizontal="center" vertical="center" shrinkToFit="1"/>
    </xf>
    <xf numFmtId="0" fontId="18" fillId="0" borderId="0" xfId="4" applyFont="1" applyAlignment="1">
      <alignment vertical="center"/>
    </xf>
    <xf numFmtId="0" fontId="18" fillId="0" borderId="0" xfId="4" applyFont="1" applyAlignment="1">
      <alignment horizontal="left" vertical="center" shrinkToFit="1"/>
    </xf>
    <xf numFmtId="0" fontId="21" fillId="5" borderId="12" xfId="4" applyFont="1" applyFill="1" applyBorder="1" applyAlignment="1">
      <alignment horizontal="left" vertical="center" shrinkToFit="1"/>
    </xf>
    <xf numFmtId="0" fontId="22" fillId="5" borderId="3" xfId="4" applyFont="1" applyFill="1" applyBorder="1" applyAlignment="1">
      <alignment horizontal="left" vertical="center" shrinkToFit="1"/>
    </xf>
    <xf numFmtId="0" fontId="22" fillId="5" borderId="4" xfId="4" applyFont="1" applyFill="1" applyBorder="1" applyAlignment="1">
      <alignment horizontal="left" vertical="center" shrinkToFit="1"/>
    </xf>
    <xf numFmtId="0" fontId="21" fillId="0" borderId="7" xfId="4" applyFont="1" applyBorder="1" applyAlignment="1">
      <alignment horizontal="center" vertical="center" shrinkToFit="1"/>
    </xf>
    <xf numFmtId="0" fontId="22" fillId="0" borderId="0" xfId="4" applyFont="1" applyAlignment="1">
      <alignment horizontal="center" vertical="center" shrinkToFit="1"/>
    </xf>
    <xf numFmtId="0" fontId="22" fillId="0" borderId="6" xfId="4" applyFont="1" applyBorder="1" applyAlignment="1">
      <alignment horizontal="center" vertical="center" shrinkToFit="1"/>
    </xf>
    <xf numFmtId="0" fontId="22" fillId="0" borderId="10" xfId="4" applyFont="1" applyBorder="1" applyAlignment="1">
      <alignment horizontal="center" vertical="center" shrinkToFit="1"/>
    </xf>
    <xf numFmtId="0" fontId="22" fillId="0" borderId="8" xfId="4" applyFont="1" applyBorder="1" applyAlignment="1">
      <alignment horizontal="center" vertical="center" shrinkToFit="1"/>
    </xf>
    <xf numFmtId="0" fontId="22" fillId="0" borderId="9" xfId="4" applyFont="1" applyBorder="1" applyAlignment="1">
      <alignment horizontal="center" vertical="center" shrinkToFit="1"/>
    </xf>
    <xf numFmtId="0" fontId="21" fillId="0" borderId="12" xfId="4" applyFont="1" applyBorder="1" applyAlignment="1">
      <alignment horizontal="left" vertical="center" shrinkToFit="1"/>
    </xf>
    <xf numFmtId="0" fontId="22" fillId="0" borderId="3" xfId="4" applyFont="1" applyBorder="1" applyAlignment="1">
      <alignment horizontal="left" vertical="center" shrinkToFit="1"/>
    </xf>
    <xf numFmtId="0" fontId="22" fillId="0" borderId="4" xfId="4" applyFont="1" applyBorder="1" applyAlignment="1">
      <alignment horizontal="left" vertical="center" shrinkToFit="1"/>
    </xf>
    <xf numFmtId="0" fontId="12" fillId="0" borderId="17" xfId="4" applyFont="1" applyBorder="1" applyAlignment="1">
      <alignment horizontal="center" vertical="center"/>
    </xf>
    <xf numFmtId="0" fontId="12" fillId="0" borderId="18" xfId="4" applyFont="1" applyBorder="1" applyAlignment="1">
      <alignment horizontal="center" vertical="center"/>
    </xf>
    <xf numFmtId="0" fontId="12" fillId="0" borderId="20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/>
    </xf>
    <xf numFmtId="0" fontId="10" fillId="4" borderId="19" xfId="4" applyFont="1" applyFill="1" applyBorder="1" applyAlignment="1">
      <alignment horizontal="center" vertical="center"/>
    </xf>
    <xf numFmtId="0" fontId="10" fillId="4" borderId="22" xfId="4" applyFont="1" applyFill="1" applyBorder="1" applyAlignment="1">
      <alignment horizontal="center" vertical="center"/>
    </xf>
    <xf numFmtId="0" fontId="17" fillId="4" borderId="19" xfId="4" applyFont="1" applyFill="1" applyBorder="1" applyAlignment="1">
      <alignment horizontal="center" vertical="center"/>
    </xf>
    <xf numFmtId="0" fontId="1" fillId="0" borderId="14" xfId="4" applyBorder="1" applyAlignment="1">
      <alignment horizontal="left" vertical="center"/>
    </xf>
    <xf numFmtId="0" fontId="1" fillId="0" borderId="15" xfId="4" applyBorder="1" applyAlignment="1">
      <alignment horizontal="left" vertical="center"/>
    </xf>
  </cellXfs>
  <cellStyles count="7">
    <cellStyle name="桁区切り 2" xfId="6"/>
    <cellStyle name="標準" xfId="0" builtinId="0"/>
    <cellStyle name="標準 2" xfId="4"/>
    <cellStyle name="標準 3" xfId="5"/>
    <cellStyle name="標準_26年度前期西部地区ナイターリーグ結果入力" xfId="1"/>
    <cellStyle name="標準_H19県スポレク西部予選集計_19年度西部地区大会（福米体育館）集計用" xfId="2"/>
    <cellStyle name="標準_H19県スポレク西部予選集計_H21年度ソフフェス西部大会集計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25400</xdr:colOff>
      <xdr:row>11</xdr:row>
      <xdr:rowOff>76200</xdr:rowOff>
    </xdr:from>
    <xdr:to>
      <xdr:col>32</xdr:col>
      <xdr:colOff>88900</xdr:colOff>
      <xdr:row>15</xdr:row>
      <xdr:rowOff>88900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5C4122C6-0756-8B48-B9B1-E76304783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1892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16</xdr:row>
      <xdr:rowOff>76200</xdr:rowOff>
    </xdr:from>
    <xdr:to>
      <xdr:col>44</xdr:col>
      <xdr:colOff>88900</xdr:colOff>
      <xdr:row>20</xdr:row>
      <xdr:rowOff>88900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AB90CE1E-60DD-8F4B-B79E-C683FD773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2717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6</xdr:row>
      <xdr:rowOff>76200</xdr:rowOff>
    </xdr:from>
    <xdr:to>
      <xdr:col>20</xdr:col>
      <xdr:colOff>88900</xdr:colOff>
      <xdr:row>10</xdr:row>
      <xdr:rowOff>88900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59E5263F-68E9-AF41-AAF5-A6AE02894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066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25400</xdr:colOff>
      <xdr:row>32</xdr:row>
      <xdr:rowOff>76200</xdr:rowOff>
    </xdr:from>
    <xdr:to>
      <xdr:col>32</xdr:col>
      <xdr:colOff>88900</xdr:colOff>
      <xdr:row>36</xdr:row>
      <xdr:rowOff>101600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8E915550-3E58-0C44-8D54-FF7629CDF1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5359400"/>
          <a:ext cx="635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37</xdr:row>
      <xdr:rowOff>76200</xdr:rowOff>
    </xdr:from>
    <xdr:to>
      <xdr:col>44</xdr:col>
      <xdr:colOff>88900</xdr:colOff>
      <xdr:row>41</xdr:row>
      <xdr:rowOff>76200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xmlns="" id="{682FE065-E5CD-4843-9FD1-5D821F7EC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6184900"/>
          <a:ext cx="6350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27</xdr:row>
      <xdr:rowOff>76200</xdr:rowOff>
    </xdr:from>
    <xdr:to>
      <xdr:col>20</xdr:col>
      <xdr:colOff>88900</xdr:colOff>
      <xdr:row>31</xdr:row>
      <xdr:rowOff>76200</xdr:rowOff>
    </xdr:to>
    <xdr:pic>
      <xdr:nvPicPr>
        <xdr:cNvPr id="7" name="図 4">
          <a:extLst>
            <a:ext uri="{FF2B5EF4-FFF2-40B4-BE49-F238E27FC236}">
              <a16:creationId xmlns:a16="http://schemas.microsoft.com/office/drawing/2014/main" xmlns="" id="{4A088B74-21A9-524D-8B91-6C471055B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4533900"/>
          <a:ext cx="6350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25400</xdr:colOff>
      <xdr:row>53</xdr:row>
      <xdr:rowOff>76200</xdr:rowOff>
    </xdr:from>
    <xdr:to>
      <xdr:col>32</xdr:col>
      <xdr:colOff>88900</xdr:colOff>
      <xdr:row>57</xdr:row>
      <xdr:rowOff>88900</xdr:rowOff>
    </xdr:to>
    <xdr:pic>
      <xdr:nvPicPr>
        <xdr:cNvPr id="8" name="図 4">
          <a:extLst>
            <a:ext uri="{FF2B5EF4-FFF2-40B4-BE49-F238E27FC236}">
              <a16:creationId xmlns:a16="http://schemas.microsoft.com/office/drawing/2014/main" xmlns="" id="{5CCBCA09-A404-E04B-B78A-F5260AAD1A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8877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58</xdr:row>
      <xdr:rowOff>76200</xdr:rowOff>
    </xdr:from>
    <xdr:to>
      <xdr:col>44</xdr:col>
      <xdr:colOff>88900</xdr:colOff>
      <xdr:row>62</xdr:row>
      <xdr:rowOff>88900</xdr:rowOff>
    </xdr:to>
    <xdr:pic>
      <xdr:nvPicPr>
        <xdr:cNvPr id="9" name="図 4">
          <a:extLst>
            <a:ext uri="{FF2B5EF4-FFF2-40B4-BE49-F238E27FC236}">
              <a16:creationId xmlns:a16="http://schemas.microsoft.com/office/drawing/2014/main" xmlns="" id="{52F1E20C-1C19-4845-A166-3951CD3F7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9702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25400</xdr:colOff>
      <xdr:row>63</xdr:row>
      <xdr:rowOff>76200</xdr:rowOff>
    </xdr:from>
    <xdr:to>
      <xdr:col>56</xdr:col>
      <xdr:colOff>88900</xdr:colOff>
      <xdr:row>67</xdr:row>
      <xdr:rowOff>88900</xdr:rowOff>
    </xdr:to>
    <xdr:pic>
      <xdr:nvPicPr>
        <xdr:cNvPr id="10" name="図 4">
          <a:extLst>
            <a:ext uri="{FF2B5EF4-FFF2-40B4-BE49-F238E27FC236}">
              <a16:creationId xmlns:a16="http://schemas.microsoft.com/office/drawing/2014/main" xmlns="" id="{D14AB307-EB17-F04F-8A0F-FDD7909F4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10528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48</xdr:row>
      <xdr:rowOff>76200</xdr:rowOff>
    </xdr:from>
    <xdr:to>
      <xdr:col>20</xdr:col>
      <xdr:colOff>88900</xdr:colOff>
      <xdr:row>52</xdr:row>
      <xdr:rowOff>88900</xdr:rowOff>
    </xdr:to>
    <xdr:pic>
      <xdr:nvPicPr>
        <xdr:cNvPr id="11" name="図 4">
          <a:extLst>
            <a:ext uri="{FF2B5EF4-FFF2-40B4-BE49-F238E27FC236}">
              <a16:creationId xmlns:a16="http://schemas.microsoft.com/office/drawing/2014/main" xmlns="" id="{25358422-6A27-1E4B-9DC4-812A808F7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8051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53</xdr:row>
      <xdr:rowOff>76200</xdr:rowOff>
    </xdr:from>
    <xdr:to>
      <xdr:col>44</xdr:col>
      <xdr:colOff>88900</xdr:colOff>
      <xdr:row>57</xdr:row>
      <xdr:rowOff>88900</xdr:rowOff>
    </xdr:to>
    <xdr:pic>
      <xdr:nvPicPr>
        <xdr:cNvPr id="12" name="図 4">
          <a:extLst>
            <a:ext uri="{FF2B5EF4-FFF2-40B4-BE49-F238E27FC236}">
              <a16:creationId xmlns:a16="http://schemas.microsoft.com/office/drawing/2014/main" xmlns="" id="{F554F6E2-99A9-8242-B2FD-6D22014B7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8877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25400</xdr:colOff>
      <xdr:row>48</xdr:row>
      <xdr:rowOff>76200</xdr:rowOff>
    </xdr:from>
    <xdr:to>
      <xdr:col>56</xdr:col>
      <xdr:colOff>88900</xdr:colOff>
      <xdr:row>52</xdr:row>
      <xdr:rowOff>88900</xdr:rowOff>
    </xdr:to>
    <xdr:pic>
      <xdr:nvPicPr>
        <xdr:cNvPr id="13" name="図 4">
          <a:extLst>
            <a:ext uri="{FF2B5EF4-FFF2-40B4-BE49-F238E27FC236}">
              <a16:creationId xmlns:a16="http://schemas.microsoft.com/office/drawing/2014/main" xmlns="" id="{839E374B-1C02-AD4B-AE5A-867B69EF1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8051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25400</xdr:colOff>
      <xdr:row>58</xdr:row>
      <xdr:rowOff>76200</xdr:rowOff>
    </xdr:from>
    <xdr:to>
      <xdr:col>32</xdr:col>
      <xdr:colOff>88900</xdr:colOff>
      <xdr:row>62</xdr:row>
      <xdr:rowOff>88900</xdr:rowOff>
    </xdr:to>
    <xdr:pic>
      <xdr:nvPicPr>
        <xdr:cNvPr id="14" name="図 4">
          <a:extLst>
            <a:ext uri="{FF2B5EF4-FFF2-40B4-BE49-F238E27FC236}">
              <a16:creationId xmlns:a16="http://schemas.microsoft.com/office/drawing/2014/main" xmlns="" id="{0D1E94C1-D4E0-6846-9C01-742E8598A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9702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63</xdr:row>
      <xdr:rowOff>76200</xdr:rowOff>
    </xdr:from>
    <xdr:to>
      <xdr:col>20</xdr:col>
      <xdr:colOff>88900</xdr:colOff>
      <xdr:row>67</xdr:row>
      <xdr:rowOff>88900</xdr:rowOff>
    </xdr:to>
    <xdr:pic>
      <xdr:nvPicPr>
        <xdr:cNvPr id="15" name="図 4">
          <a:extLst>
            <a:ext uri="{FF2B5EF4-FFF2-40B4-BE49-F238E27FC236}">
              <a16:creationId xmlns:a16="http://schemas.microsoft.com/office/drawing/2014/main" xmlns="" id="{F4225FA8-6F31-6D49-8871-F54DD3B5B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0528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25400</xdr:colOff>
      <xdr:row>11</xdr:row>
      <xdr:rowOff>76200</xdr:rowOff>
    </xdr:from>
    <xdr:to>
      <xdr:col>32</xdr:col>
      <xdr:colOff>88900</xdr:colOff>
      <xdr:row>15</xdr:row>
      <xdr:rowOff>88900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5BF709AC-896D-7F42-9B77-85DB2AD9F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1892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16</xdr:row>
      <xdr:rowOff>76200</xdr:rowOff>
    </xdr:from>
    <xdr:to>
      <xdr:col>44</xdr:col>
      <xdr:colOff>88900</xdr:colOff>
      <xdr:row>20</xdr:row>
      <xdr:rowOff>88900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64C628B4-3178-D549-A3DA-7CF0B5113F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2717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6</xdr:row>
      <xdr:rowOff>76200</xdr:rowOff>
    </xdr:from>
    <xdr:to>
      <xdr:col>20</xdr:col>
      <xdr:colOff>88900</xdr:colOff>
      <xdr:row>10</xdr:row>
      <xdr:rowOff>88900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F016256D-CCC0-4548-AF9E-4DCCF393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066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25400</xdr:colOff>
      <xdr:row>53</xdr:row>
      <xdr:rowOff>76200</xdr:rowOff>
    </xdr:from>
    <xdr:to>
      <xdr:col>32</xdr:col>
      <xdr:colOff>88900</xdr:colOff>
      <xdr:row>57</xdr:row>
      <xdr:rowOff>88900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7A0A8DE5-DF9C-B645-A2C2-42789F5D1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8877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58</xdr:row>
      <xdr:rowOff>76200</xdr:rowOff>
    </xdr:from>
    <xdr:to>
      <xdr:col>44</xdr:col>
      <xdr:colOff>88900</xdr:colOff>
      <xdr:row>62</xdr:row>
      <xdr:rowOff>88900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xmlns="" id="{5AA9265F-A9F0-A649-8569-CC938C56EE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9702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25400</xdr:colOff>
      <xdr:row>63</xdr:row>
      <xdr:rowOff>76200</xdr:rowOff>
    </xdr:from>
    <xdr:to>
      <xdr:col>56</xdr:col>
      <xdr:colOff>88900</xdr:colOff>
      <xdr:row>67</xdr:row>
      <xdr:rowOff>88900</xdr:rowOff>
    </xdr:to>
    <xdr:pic>
      <xdr:nvPicPr>
        <xdr:cNvPr id="7" name="図 4">
          <a:extLst>
            <a:ext uri="{FF2B5EF4-FFF2-40B4-BE49-F238E27FC236}">
              <a16:creationId xmlns:a16="http://schemas.microsoft.com/office/drawing/2014/main" xmlns="" id="{F4618712-1C0E-484E-A28E-04A00FF16F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10528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48</xdr:row>
      <xdr:rowOff>76200</xdr:rowOff>
    </xdr:from>
    <xdr:to>
      <xdr:col>20</xdr:col>
      <xdr:colOff>88900</xdr:colOff>
      <xdr:row>52</xdr:row>
      <xdr:rowOff>88900</xdr:rowOff>
    </xdr:to>
    <xdr:pic>
      <xdr:nvPicPr>
        <xdr:cNvPr id="8" name="図 4">
          <a:extLst>
            <a:ext uri="{FF2B5EF4-FFF2-40B4-BE49-F238E27FC236}">
              <a16:creationId xmlns:a16="http://schemas.microsoft.com/office/drawing/2014/main" xmlns="" id="{825AE0B9-F16D-4244-A50D-AE4EEF06E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8051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53</xdr:row>
      <xdr:rowOff>76200</xdr:rowOff>
    </xdr:from>
    <xdr:to>
      <xdr:col>44</xdr:col>
      <xdr:colOff>88900</xdr:colOff>
      <xdr:row>57</xdr:row>
      <xdr:rowOff>88900</xdr:rowOff>
    </xdr:to>
    <xdr:pic>
      <xdr:nvPicPr>
        <xdr:cNvPr id="9" name="図 4">
          <a:extLst>
            <a:ext uri="{FF2B5EF4-FFF2-40B4-BE49-F238E27FC236}">
              <a16:creationId xmlns:a16="http://schemas.microsoft.com/office/drawing/2014/main" xmlns="" id="{47491CCF-1498-0948-8709-7E3F072C01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8877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25400</xdr:colOff>
      <xdr:row>48</xdr:row>
      <xdr:rowOff>76200</xdr:rowOff>
    </xdr:from>
    <xdr:to>
      <xdr:col>56</xdr:col>
      <xdr:colOff>88900</xdr:colOff>
      <xdr:row>52</xdr:row>
      <xdr:rowOff>88900</xdr:rowOff>
    </xdr:to>
    <xdr:pic>
      <xdr:nvPicPr>
        <xdr:cNvPr id="10" name="図 4">
          <a:extLst>
            <a:ext uri="{FF2B5EF4-FFF2-40B4-BE49-F238E27FC236}">
              <a16:creationId xmlns:a16="http://schemas.microsoft.com/office/drawing/2014/main" xmlns="" id="{19EDD8BA-03E4-154F-B604-FFD6D524C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4700" y="8051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25400</xdr:colOff>
      <xdr:row>58</xdr:row>
      <xdr:rowOff>76200</xdr:rowOff>
    </xdr:from>
    <xdr:to>
      <xdr:col>32</xdr:col>
      <xdr:colOff>88900</xdr:colOff>
      <xdr:row>62</xdr:row>
      <xdr:rowOff>88900</xdr:rowOff>
    </xdr:to>
    <xdr:pic>
      <xdr:nvPicPr>
        <xdr:cNvPr id="11" name="図 4">
          <a:extLst>
            <a:ext uri="{FF2B5EF4-FFF2-40B4-BE49-F238E27FC236}">
              <a16:creationId xmlns:a16="http://schemas.microsoft.com/office/drawing/2014/main" xmlns="" id="{B0B6CB2F-1E68-FF4E-B26B-8D6C10BA1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9702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63</xdr:row>
      <xdr:rowOff>76200</xdr:rowOff>
    </xdr:from>
    <xdr:to>
      <xdr:col>20</xdr:col>
      <xdr:colOff>88900</xdr:colOff>
      <xdr:row>67</xdr:row>
      <xdr:rowOff>88900</xdr:rowOff>
    </xdr:to>
    <xdr:pic>
      <xdr:nvPicPr>
        <xdr:cNvPr id="12" name="図 4">
          <a:extLst>
            <a:ext uri="{FF2B5EF4-FFF2-40B4-BE49-F238E27FC236}">
              <a16:creationId xmlns:a16="http://schemas.microsoft.com/office/drawing/2014/main" xmlns="" id="{0D7D337A-C51F-694B-8B56-2CBC51EF2B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0528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27</xdr:row>
      <xdr:rowOff>101600</xdr:rowOff>
    </xdr:from>
    <xdr:to>
      <xdr:col>20</xdr:col>
      <xdr:colOff>88900</xdr:colOff>
      <xdr:row>31</xdr:row>
      <xdr:rowOff>114300</xdr:rowOff>
    </xdr:to>
    <xdr:pic>
      <xdr:nvPicPr>
        <xdr:cNvPr id="13" name="図 4">
          <a:extLst>
            <a:ext uri="{FF2B5EF4-FFF2-40B4-BE49-F238E27FC236}">
              <a16:creationId xmlns:a16="http://schemas.microsoft.com/office/drawing/2014/main" xmlns="" id="{C78F7CBB-C435-A141-94C5-C2B53D346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559300"/>
          <a:ext cx="622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63500</xdr:colOff>
      <xdr:row>32</xdr:row>
      <xdr:rowOff>88900</xdr:rowOff>
    </xdr:from>
    <xdr:to>
      <xdr:col>33</xdr:col>
      <xdr:colOff>0</xdr:colOff>
      <xdr:row>36</xdr:row>
      <xdr:rowOff>101600</xdr:rowOff>
    </xdr:to>
    <xdr:pic>
      <xdr:nvPicPr>
        <xdr:cNvPr id="14" name="図 4">
          <a:extLst>
            <a:ext uri="{FF2B5EF4-FFF2-40B4-BE49-F238E27FC236}">
              <a16:creationId xmlns:a16="http://schemas.microsoft.com/office/drawing/2014/main" xmlns="" id="{276FDED0-8656-AD42-8356-153981A99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5372100"/>
          <a:ext cx="622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88900</xdr:colOff>
      <xdr:row>37</xdr:row>
      <xdr:rowOff>76200</xdr:rowOff>
    </xdr:from>
    <xdr:to>
      <xdr:col>45</xdr:col>
      <xdr:colOff>25400</xdr:colOff>
      <xdr:row>41</xdr:row>
      <xdr:rowOff>88900</xdr:rowOff>
    </xdr:to>
    <xdr:pic>
      <xdr:nvPicPr>
        <xdr:cNvPr id="15" name="図 4">
          <a:extLst>
            <a:ext uri="{FF2B5EF4-FFF2-40B4-BE49-F238E27FC236}">
              <a16:creationId xmlns:a16="http://schemas.microsoft.com/office/drawing/2014/main" xmlns="" id="{E651FC1E-E9D9-CF41-9531-4689207D5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600" y="6184900"/>
          <a:ext cx="622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25400</xdr:colOff>
      <xdr:row>12</xdr:row>
      <xdr:rowOff>76200</xdr:rowOff>
    </xdr:from>
    <xdr:to>
      <xdr:col>32</xdr:col>
      <xdr:colOff>88900</xdr:colOff>
      <xdr:row>16</xdr:row>
      <xdr:rowOff>88900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D21A7389-D269-A040-804E-B642DDB02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1892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17</xdr:row>
      <xdr:rowOff>76200</xdr:rowOff>
    </xdr:from>
    <xdr:to>
      <xdr:col>44</xdr:col>
      <xdr:colOff>88900</xdr:colOff>
      <xdr:row>21</xdr:row>
      <xdr:rowOff>88900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0C05931B-2246-2446-BB16-17F8A3A707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2717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7</xdr:row>
      <xdr:rowOff>76200</xdr:rowOff>
    </xdr:from>
    <xdr:to>
      <xdr:col>20</xdr:col>
      <xdr:colOff>88900</xdr:colOff>
      <xdr:row>11</xdr:row>
      <xdr:rowOff>88900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E35AAD46-B92E-ED44-85D2-9DBF0443D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066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28</xdr:row>
      <xdr:rowOff>101600</xdr:rowOff>
    </xdr:from>
    <xdr:to>
      <xdr:col>20</xdr:col>
      <xdr:colOff>88900</xdr:colOff>
      <xdr:row>32</xdr:row>
      <xdr:rowOff>114300</xdr:rowOff>
    </xdr:to>
    <xdr:pic>
      <xdr:nvPicPr>
        <xdr:cNvPr id="13" name="図 4">
          <a:extLst>
            <a:ext uri="{FF2B5EF4-FFF2-40B4-BE49-F238E27FC236}">
              <a16:creationId xmlns:a16="http://schemas.microsoft.com/office/drawing/2014/main" xmlns="" id="{627CE5A9-7C2B-5C4E-9D54-C06C99B5F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4559300"/>
          <a:ext cx="622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63500</xdr:colOff>
      <xdr:row>33</xdr:row>
      <xdr:rowOff>88900</xdr:rowOff>
    </xdr:from>
    <xdr:to>
      <xdr:col>33</xdr:col>
      <xdr:colOff>0</xdr:colOff>
      <xdr:row>37</xdr:row>
      <xdr:rowOff>101600</xdr:rowOff>
    </xdr:to>
    <xdr:pic>
      <xdr:nvPicPr>
        <xdr:cNvPr id="14" name="図 4">
          <a:extLst>
            <a:ext uri="{FF2B5EF4-FFF2-40B4-BE49-F238E27FC236}">
              <a16:creationId xmlns:a16="http://schemas.microsoft.com/office/drawing/2014/main" xmlns="" id="{3FD66AC8-88ED-6E44-BD1A-1B8ACE9F68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5372100"/>
          <a:ext cx="622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88900</xdr:colOff>
      <xdr:row>38</xdr:row>
      <xdr:rowOff>76200</xdr:rowOff>
    </xdr:from>
    <xdr:to>
      <xdr:col>45</xdr:col>
      <xdr:colOff>25400</xdr:colOff>
      <xdr:row>42</xdr:row>
      <xdr:rowOff>88900</xdr:rowOff>
    </xdr:to>
    <xdr:pic>
      <xdr:nvPicPr>
        <xdr:cNvPr id="15" name="図 4">
          <a:extLst>
            <a:ext uri="{FF2B5EF4-FFF2-40B4-BE49-F238E27FC236}">
              <a16:creationId xmlns:a16="http://schemas.microsoft.com/office/drawing/2014/main" xmlns="" id="{53A4D9FB-46A1-A045-BC43-D19462D3E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600" y="6184900"/>
          <a:ext cx="6223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38100</xdr:colOff>
      <xdr:row>10</xdr:row>
      <xdr:rowOff>76200</xdr:rowOff>
    </xdr:from>
    <xdr:to>
      <xdr:col>32</xdr:col>
      <xdr:colOff>95250</xdr:colOff>
      <xdr:row>14</xdr:row>
      <xdr:rowOff>85725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8790C61B-3FCD-0847-A0AC-580F52E27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1574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38100</xdr:colOff>
      <xdr:row>15</xdr:row>
      <xdr:rowOff>76200</xdr:rowOff>
    </xdr:from>
    <xdr:to>
      <xdr:col>44</xdr:col>
      <xdr:colOff>95250</xdr:colOff>
      <xdr:row>19</xdr:row>
      <xdr:rowOff>85725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400B05C9-859E-F448-AF15-CAAD821E4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400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51</xdr:col>
      <xdr:colOff>38100</xdr:colOff>
      <xdr:row>20</xdr:row>
      <xdr:rowOff>76200</xdr:rowOff>
    </xdr:from>
    <xdr:to>
      <xdr:col>56</xdr:col>
      <xdr:colOff>95250</xdr:colOff>
      <xdr:row>24</xdr:row>
      <xdr:rowOff>85725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67169806-A60E-4146-AB86-C2D06BCD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2258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38100</xdr:colOff>
      <xdr:row>5</xdr:row>
      <xdr:rowOff>76200</xdr:rowOff>
    </xdr:from>
    <xdr:to>
      <xdr:col>20</xdr:col>
      <xdr:colOff>95250</xdr:colOff>
      <xdr:row>9</xdr:row>
      <xdr:rowOff>85725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92DCD82-7AE0-3E4F-85A4-28791485E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749300"/>
          <a:ext cx="755650" cy="66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25400</xdr:colOff>
      <xdr:row>11</xdr:row>
      <xdr:rowOff>76200</xdr:rowOff>
    </xdr:from>
    <xdr:to>
      <xdr:col>32</xdr:col>
      <xdr:colOff>88900</xdr:colOff>
      <xdr:row>15</xdr:row>
      <xdr:rowOff>88900</xdr:rowOff>
    </xdr:to>
    <xdr:pic>
      <xdr:nvPicPr>
        <xdr:cNvPr id="2" name="図 4">
          <a:extLst>
            <a:ext uri="{FF2B5EF4-FFF2-40B4-BE49-F238E27FC236}">
              <a16:creationId xmlns:a16="http://schemas.microsoft.com/office/drawing/2014/main" xmlns="" id="{8396A58F-EE74-FA45-99FC-A1BE9BE88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18923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16</xdr:row>
      <xdr:rowOff>76200</xdr:rowOff>
    </xdr:from>
    <xdr:to>
      <xdr:col>44</xdr:col>
      <xdr:colOff>88900</xdr:colOff>
      <xdr:row>20</xdr:row>
      <xdr:rowOff>88900</xdr:rowOff>
    </xdr:to>
    <xdr:pic>
      <xdr:nvPicPr>
        <xdr:cNvPr id="3" name="図 4">
          <a:extLst>
            <a:ext uri="{FF2B5EF4-FFF2-40B4-BE49-F238E27FC236}">
              <a16:creationId xmlns:a16="http://schemas.microsoft.com/office/drawing/2014/main" xmlns="" id="{B9879994-53C4-5C40-B17C-157F74C6D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2717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6</xdr:row>
      <xdr:rowOff>76200</xdr:rowOff>
    </xdr:from>
    <xdr:to>
      <xdr:col>20</xdr:col>
      <xdr:colOff>88900</xdr:colOff>
      <xdr:row>10</xdr:row>
      <xdr:rowOff>88900</xdr:rowOff>
    </xdr:to>
    <xdr:pic>
      <xdr:nvPicPr>
        <xdr:cNvPr id="4" name="図 4">
          <a:extLst>
            <a:ext uri="{FF2B5EF4-FFF2-40B4-BE49-F238E27FC236}">
              <a16:creationId xmlns:a16="http://schemas.microsoft.com/office/drawing/2014/main" xmlns="" id="{0373B360-B717-7447-9FD6-84A7813BD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10668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25400</xdr:colOff>
      <xdr:row>33</xdr:row>
      <xdr:rowOff>76200</xdr:rowOff>
    </xdr:from>
    <xdr:to>
      <xdr:col>32</xdr:col>
      <xdr:colOff>88900</xdr:colOff>
      <xdr:row>37</xdr:row>
      <xdr:rowOff>88900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3FD971F1-192A-1E45-91D4-21C78EC030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0" y="55245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25400</xdr:colOff>
      <xdr:row>38</xdr:row>
      <xdr:rowOff>76200</xdr:rowOff>
    </xdr:from>
    <xdr:to>
      <xdr:col>44</xdr:col>
      <xdr:colOff>88900</xdr:colOff>
      <xdr:row>42</xdr:row>
      <xdr:rowOff>88900</xdr:rowOff>
    </xdr:to>
    <xdr:pic>
      <xdr:nvPicPr>
        <xdr:cNvPr id="6" name="図 4">
          <a:extLst>
            <a:ext uri="{FF2B5EF4-FFF2-40B4-BE49-F238E27FC236}">
              <a16:creationId xmlns:a16="http://schemas.microsoft.com/office/drawing/2014/main" xmlns="" id="{332EAC15-4EBF-8A48-94AE-614C1642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3100" y="63500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25400</xdr:colOff>
      <xdr:row>28</xdr:row>
      <xdr:rowOff>76200</xdr:rowOff>
    </xdr:from>
    <xdr:to>
      <xdr:col>20</xdr:col>
      <xdr:colOff>88900</xdr:colOff>
      <xdr:row>32</xdr:row>
      <xdr:rowOff>88900</xdr:rowOff>
    </xdr:to>
    <xdr:pic>
      <xdr:nvPicPr>
        <xdr:cNvPr id="7" name="図 4">
          <a:extLst>
            <a:ext uri="{FF2B5EF4-FFF2-40B4-BE49-F238E27FC236}">
              <a16:creationId xmlns:a16="http://schemas.microsoft.com/office/drawing/2014/main" xmlns="" id="{2136EBDA-16EA-BB43-A45D-EACFBF0CC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9900" y="4699000"/>
          <a:ext cx="635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K68"/>
  <sheetViews>
    <sheetView topLeftCell="A10" workbookViewId="0">
      <selection activeCell="BY64" sqref="BY64:CB68"/>
    </sheetView>
  </sheetViews>
  <sheetFormatPr defaultColWidth="6.33203125" defaultRowHeight="13.5"/>
  <cols>
    <col min="1" max="57" width="1.33203125" style="49" customWidth="1"/>
    <col min="58" max="58" width="2.88671875" style="49" customWidth="1"/>
    <col min="59" max="83" width="1.33203125" style="49" customWidth="1"/>
    <col min="84" max="85" width="6.33203125" style="49"/>
    <col min="86" max="86" width="10.21875" style="49" customWidth="1"/>
    <col min="87" max="256" width="6.33203125" style="49"/>
    <col min="257" max="339" width="1.33203125" style="49" customWidth="1"/>
    <col min="340" max="512" width="6.33203125" style="49"/>
    <col min="513" max="595" width="1.33203125" style="49" customWidth="1"/>
    <col min="596" max="768" width="6.33203125" style="49"/>
    <col min="769" max="851" width="1.33203125" style="49" customWidth="1"/>
    <col min="852" max="1024" width="6.33203125" style="49"/>
    <col min="1025" max="1107" width="1.33203125" style="49" customWidth="1"/>
    <col min="1108" max="1280" width="6.33203125" style="49"/>
    <col min="1281" max="1363" width="1.33203125" style="49" customWidth="1"/>
    <col min="1364" max="1536" width="6.33203125" style="49"/>
    <col min="1537" max="1619" width="1.33203125" style="49" customWidth="1"/>
    <col min="1620" max="1792" width="6.33203125" style="49"/>
    <col min="1793" max="1875" width="1.33203125" style="49" customWidth="1"/>
    <col min="1876" max="2048" width="6.33203125" style="49"/>
    <col min="2049" max="2131" width="1.33203125" style="49" customWidth="1"/>
    <col min="2132" max="2304" width="6.33203125" style="49"/>
    <col min="2305" max="2387" width="1.33203125" style="49" customWidth="1"/>
    <col min="2388" max="2560" width="6.33203125" style="49"/>
    <col min="2561" max="2643" width="1.33203125" style="49" customWidth="1"/>
    <col min="2644" max="2816" width="6.33203125" style="49"/>
    <col min="2817" max="2899" width="1.33203125" style="49" customWidth="1"/>
    <col min="2900" max="3072" width="6.33203125" style="49"/>
    <col min="3073" max="3155" width="1.33203125" style="49" customWidth="1"/>
    <col min="3156" max="3328" width="6.33203125" style="49"/>
    <col min="3329" max="3411" width="1.33203125" style="49" customWidth="1"/>
    <col min="3412" max="3584" width="6.33203125" style="49"/>
    <col min="3585" max="3667" width="1.33203125" style="49" customWidth="1"/>
    <col min="3668" max="3840" width="6.33203125" style="49"/>
    <col min="3841" max="3923" width="1.33203125" style="49" customWidth="1"/>
    <col min="3924" max="4096" width="6.33203125" style="49"/>
    <col min="4097" max="4179" width="1.33203125" style="49" customWidth="1"/>
    <col min="4180" max="4352" width="6.33203125" style="49"/>
    <col min="4353" max="4435" width="1.33203125" style="49" customWidth="1"/>
    <col min="4436" max="4608" width="6.33203125" style="49"/>
    <col min="4609" max="4691" width="1.33203125" style="49" customWidth="1"/>
    <col min="4692" max="4864" width="6.33203125" style="49"/>
    <col min="4865" max="4947" width="1.33203125" style="49" customWidth="1"/>
    <col min="4948" max="5120" width="6.33203125" style="49"/>
    <col min="5121" max="5203" width="1.33203125" style="49" customWidth="1"/>
    <col min="5204" max="5376" width="6.33203125" style="49"/>
    <col min="5377" max="5459" width="1.33203125" style="49" customWidth="1"/>
    <col min="5460" max="5632" width="6.33203125" style="49"/>
    <col min="5633" max="5715" width="1.33203125" style="49" customWidth="1"/>
    <col min="5716" max="5888" width="6.33203125" style="49"/>
    <col min="5889" max="5971" width="1.33203125" style="49" customWidth="1"/>
    <col min="5972" max="6144" width="6.33203125" style="49"/>
    <col min="6145" max="6227" width="1.33203125" style="49" customWidth="1"/>
    <col min="6228" max="6400" width="6.33203125" style="49"/>
    <col min="6401" max="6483" width="1.33203125" style="49" customWidth="1"/>
    <col min="6484" max="6656" width="6.33203125" style="49"/>
    <col min="6657" max="6739" width="1.33203125" style="49" customWidth="1"/>
    <col min="6740" max="6912" width="6.33203125" style="49"/>
    <col min="6913" max="6995" width="1.33203125" style="49" customWidth="1"/>
    <col min="6996" max="7168" width="6.33203125" style="49"/>
    <col min="7169" max="7251" width="1.33203125" style="49" customWidth="1"/>
    <col min="7252" max="7424" width="6.33203125" style="49"/>
    <col min="7425" max="7507" width="1.33203125" style="49" customWidth="1"/>
    <col min="7508" max="7680" width="6.33203125" style="49"/>
    <col min="7681" max="7763" width="1.33203125" style="49" customWidth="1"/>
    <col min="7764" max="7936" width="6.33203125" style="49"/>
    <col min="7937" max="8019" width="1.33203125" style="49" customWidth="1"/>
    <col min="8020" max="8192" width="6.33203125" style="49"/>
    <col min="8193" max="8275" width="1.33203125" style="49" customWidth="1"/>
    <col min="8276" max="8448" width="6.33203125" style="49"/>
    <col min="8449" max="8531" width="1.33203125" style="49" customWidth="1"/>
    <col min="8532" max="8704" width="6.33203125" style="49"/>
    <col min="8705" max="8787" width="1.33203125" style="49" customWidth="1"/>
    <col min="8788" max="8960" width="6.33203125" style="49"/>
    <col min="8961" max="9043" width="1.33203125" style="49" customWidth="1"/>
    <col min="9044" max="9216" width="6.33203125" style="49"/>
    <col min="9217" max="9299" width="1.33203125" style="49" customWidth="1"/>
    <col min="9300" max="9472" width="6.33203125" style="49"/>
    <col min="9473" max="9555" width="1.33203125" style="49" customWidth="1"/>
    <col min="9556" max="9728" width="6.33203125" style="49"/>
    <col min="9729" max="9811" width="1.33203125" style="49" customWidth="1"/>
    <col min="9812" max="9984" width="6.33203125" style="49"/>
    <col min="9985" max="10067" width="1.33203125" style="49" customWidth="1"/>
    <col min="10068" max="10240" width="6.33203125" style="49"/>
    <col min="10241" max="10323" width="1.33203125" style="49" customWidth="1"/>
    <col min="10324" max="10496" width="6.33203125" style="49"/>
    <col min="10497" max="10579" width="1.33203125" style="49" customWidth="1"/>
    <col min="10580" max="10752" width="6.33203125" style="49"/>
    <col min="10753" max="10835" width="1.33203125" style="49" customWidth="1"/>
    <col min="10836" max="11008" width="6.33203125" style="49"/>
    <col min="11009" max="11091" width="1.33203125" style="49" customWidth="1"/>
    <col min="11092" max="11264" width="6.33203125" style="49"/>
    <col min="11265" max="11347" width="1.33203125" style="49" customWidth="1"/>
    <col min="11348" max="11520" width="6.33203125" style="49"/>
    <col min="11521" max="11603" width="1.33203125" style="49" customWidth="1"/>
    <col min="11604" max="11776" width="6.33203125" style="49"/>
    <col min="11777" max="11859" width="1.33203125" style="49" customWidth="1"/>
    <col min="11860" max="12032" width="6.33203125" style="49"/>
    <col min="12033" max="12115" width="1.33203125" style="49" customWidth="1"/>
    <col min="12116" max="12288" width="6.33203125" style="49"/>
    <col min="12289" max="12371" width="1.33203125" style="49" customWidth="1"/>
    <col min="12372" max="12544" width="6.33203125" style="49"/>
    <col min="12545" max="12627" width="1.33203125" style="49" customWidth="1"/>
    <col min="12628" max="12800" width="6.33203125" style="49"/>
    <col min="12801" max="12883" width="1.33203125" style="49" customWidth="1"/>
    <col min="12884" max="13056" width="6.33203125" style="49"/>
    <col min="13057" max="13139" width="1.33203125" style="49" customWidth="1"/>
    <col min="13140" max="13312" width="6.33203125" style="49"/>
    <col min="13313" max="13395" width="1.33203125" style="49" customWidth="1"/>
    <col min="13396" max="13568" width="6.33203125" style="49"/>
    <col min="13569" max="13651" width="1.33203125" style="49" customWidth="1"/>
    <col min="13652" max="13824" width="6.33203125" style="49"/>
    <col min="13825" max="13907" width="1.33203125" style="49" customWidth="1"/>
    <col min="13908" max="14080" width="6.33203125" style="49"/>
    <col min="14081" max="14163" width="1.33203125" style="49" customWidth="1"/>
    <col min="14164" max="14336" width="6.33203125" style="49"/>
    <col min="14337" max="14419" width="1.33203125" style="49" customWidth="1"/>
    <col min="14420" max="14592" width="6.33203125" style="49"/>
    <col min="14593" max="14675" width="1.33203125" style="49" customWidth="1"/>
    <col min="14676" max="14848" width="6.33203125" style="49"/>
    <col min="14849" max="14931" width="1.33203125" style="49" customWidth="1"/>
    <col min="14932" max="15104" width="6.33203125" style="49"/>
    <col min="15105" max="15187" width="1.33203125" style="49" customWidth="1"/>
    <col min="15188" max="15360" width="6.33203125" style="49"/>
    <col min="15361" max="15443" width="1.33203125" style="49" customWidth="1"/>
    <col min="15444" max="15616" width="6.33203125" style="49"/>
    <col min="15617" max="15699" width="1.33203125" style="49" customWidth="1"/>
    <col min="15700" max="15872" width="6.33203125" style="49"/>
    <col min="15873" max="15955" width="1.33203125" style="49" customWidth="1"/>
    <col min="15956" max="16128" width="6.33203125" style="49"/>
    <col min="16129" max="16211" width="1.33203125" style="49" customWidth="1"/>
    <col min="16212" max="16384" width="6.33203125" style="49"/>
  </cols>
  <sheetData>
    <row r="1" spans="1:89" ht="12.95" customHeight="1">
      <c r="A1" s="246" t="s">
        <v>61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89" ht="12.9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89" ht="12.9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89" ht="13.5" customHeight="1" thickBot="1">
      <c r="A4" s="375" t="s">
        <v>12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84" t="s">
        <v>13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6"/>
      <c r="Y4" s="384" t="s">
        <v>14</v>
      </c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6"/>
      <c r="AK4" s="384" t="s">
        <v>15</v>
      </c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6"/>
      <c r="AW4" s="365" t="s">
        <v>16</v>
      </c>
      <c r="AX4" s="366"/>
      <c r="AY4" s="366"/>
      <c r="AZ4" s="366"/>
      <c r="BA4" s="366"/>
      <c r="BB4" s="367"/>
      <c r="BC4" s="365" t="s">
        <v>17</v>
      </c>
      <c r="BD4" s="366"/>
      <c r="BE4" s="366"/>
      <c r="BF4" s="367"/>
      <c r="BG4" s="365" t="s">
        <v>18</v>
      </c>
      <c r="BH4" s="366"/>
      <c r="BI4" s="366"/>
      <c r="BJ4" s="366"/>
      <c r="BK4" s="366"/>
      <c r="BL4" s="367"/>
      <c r="BM4" s="365" t="s">
        <v>19</v>
      </c>
      <c r="BN4" s="366"/>
      <c r="BO4" s="366"/>
      <c r="BP4" s="367"/>
    </row>
    <row r="5" spans="1:89" ht="13.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80"/>
      <c r="M5" s="359" t="str">
        <f>IF(A8="","",A8)</f>
        <v>零　ZERO</v>
      </c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1"/>
      <c r="Y5" s="359" t="str">
        <f>IF(A13="","",A13)</f>
        <v>KSBC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  <c r="AK5" s="359" t="str">
        <f>IF(A18="","",A18)</f>
        <v>laugh</v>
      </c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1"/>
      <c r="AW5" s="368"/>
      <c r="AX5" s="369"/>
      <c r="AY5" s="369"/>
      <c r="AZ5" s="369"/>
      <c r="BA5" s="370"/>
      <c r="BB5" s="371"/>
      <c r="BC5" s="368"/>
      <c r="BD5" s="369"/>
      <c r="BE5" s="369"/>
      <c r="BF5" s="371"/>
      <c r="BG5" s="368"/>
      <c r="BH5" s="369"/>
      <c r="BI5" s="369"/>
      <c r="BJ5" s="369"/>
      <c r="BK5" s="370"/>
      <c r="BL5" s="371"/>
      <c r="BM5" s="368"/>
      <c r="BN5" s="369"/>
      <c r="BO5" s="369"/>
      <c r="BP5" s="371"/>
      <c r="CF5" s="243" t="s">
        <v>31</v>
      </c>
      <c r="CG5" s="220" t="s">
        <v>32</v>
      </c>
      <c r="CH5" s="220" t="s">
        <v>22</v>
      </c>
      <c r="CI5" s="220" t="s">
        <v>33</v>
      </c>
      <c r="CJ5" s="220" t="s">
        <v>34</v>
      </c>
      <c r="CK5" s="222" t="s">
        <v>35</v>
      </c>
    </row>
    <row r="6" spans="1:89" ht="13.5" customHeight="1" thickBot="1">
      <c r="A6" s="381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3"/>
      <c r="M6" s="362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4"/>
      <c r="Y6" s="362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4"/>
      <c r="AK6" s="362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4"/>
      <c r="AW6" s="372"/>
      <c r="AX6" s="373"/>
      <c r="AY6" s="373"/>
      <c r="AZ6" s="373"/>
      <c r="BA6" s="373"/>
      <c r="BB6" s="374"/>
      <c r="BC6" s="372"/>
      <c r="BD6" s="373"/>
      <c r="BE6" s="373"/>
      <c r="BF6" s="374"/>
      <c r="BG6" s="372"/>
      <c r="BH6" s="373"/>
      <c r="BI6" s="373"/>
      <c r="BJ6" s="373"/>
      <c r="BK6" s="373"/>
      <c r="BL6" s="374"/>
      <c r="BM6" s="372"/>
      <c r="BN6" s="373"/>
      <c r="BO6" s="373"/>
      <c r="BP6" s="374"/>
      <c r="CF6" s="244"/>
      <c r="CG6" s="221"/>
      <c r="CH6" s="221"/>
      <c r="CI6" s="221"/>
      <c r="CJ6" s="221"/>
      <c r="CK6" s="223"/>
    </row>
    <row r="7" spans="1:89" ht="13.5" customHeight="1" thickTop="1">
      <c r="A7" s="338" t="s">
        <v>13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0"/>
      <c r="M7" s="335"/>
      <c r="N7" s="336"/>
      <c r="O7" s="337"/>
      <c r="P7" s="337"/>
      <c r="Q7" s="337"/>
      <c r="R7" s="337"/>
      <c r="S7" s="337"/>
      <c r="T7" s="336"/>
      <c r="U7" s="336"/>
      <c r="V7" s="336"/>
      <c r="W7" s="336"/>
      <c r="X7" s="343"/>
      <c r="Y7" s="357" t="s">
        <v>77</v>
      </c>
      <c r="Z7" s="358"/>
      <c r="AA7" s="333" t="s">
        <v>25</v>
      </c>
      <c r="AB7" s="333"/>
      <c r="AC7" s="333"/>
      <c r="AD7" s="333"/>
      <c r="AE7" s="333"/>
      <c r="AF7" s="358">
        <v>1</v>
      </c>
      <c r="AG7" s="358"/>
      <c r="AH7" s="332" t="s">
        <v>26</v>
      </c>
      <c r="AI7" s="332"/>
      <c r="AJ7" s="334"/>
      <c r="AK7" s="357" t="s">
        <v>77</v>
      </c>
      <c r="AL7" s="358"/>
      <c r="AM7" s="333" t="s">
        <v>25</v>
      </c>
      <c r="AN7" s="333"/>
      <c r="AO7" s="333"/>
      <c r="AP7" s="333"/>
      <c r="AQ7" s="333"/>
      <c r="AR7" s="358">
        <v>2</v>
      </c>
      <c r="AS7" s="358"/>
      <c r="AT7" s="332" t="s">
        <v>26</v>
      </c>
      <c r="AU7" s="332"/>
      <c r="AV7" s="334"/>
      <c r="AW7" s="344">
        <f>IF(M10=2,1,0)+IF(Y10=2,1,0)+IF(AK10=2,1,0)</f>
        <v>2</v>
      </c>
      <c r="AX7" s="345"/>
      <c r="AY7" s="51"/>
      <c r="AZ7" s="51"/>
      <c r="BA7" s="345">
        <f>IF(W10=2,1,0)+IF(AI10=2,1,0)+IF(AU10=2,1,0)</f>
        <v>0</v>
      </c>
      <c r="BB7" s="350"/>
      <c r="BC7" s="289" t="str">
        <f>IF((W10+AI10+AU10)=0,"4/0",(M10+Y10+AK10)/(W10+AI10+AU10))</f>
        <v>4/0</v>
      </c>
      <c r="BD7" s="290"/>
      <c r="BE7" s="290"/>
      <c r="BF7" s="291"/>
      <c r="BG7" s="298">
        <f>(P9+P10+P11+AB9+AB10+AB11+AN9+AN10+AN11)/(T9+T10+T11+AF9+AF10+AF11+AR9+AR10+AR11)</f>
        <v>1.7647058823529411</v>
      </c>
      <c r="BH7" s="299"/>
      <c r="BI7" s="299"/>
      <c r="BJ7" s="299"/>
      <c r="BK7" s="299"/>
      <c r="BL7" s="300"/>
      <c r="BM7" s="307">
        <v>1</v>
      </c>
      <c r="BN7" s="308"/>
      <c r="BO7" s="308"/>
      <c r="BP7" s="309"/>
      <c r="CF7" s="206">
        <f>Y10+AK10</f>
        <v>4</v>
      </c>
      <c r="CG7" s="193">
        <f>AI10+AU10</f>
        <v>0</v>
      </c>
      <c r="CH7" s="193" t="e">
        <f>CF7/CG7</f>
        <v>#DIV/0!</v>
      </c>
      <c r="CI7" s="193">
        <f>AB9+AB10+AB11+AN9+AN10+AN11</f>
        <v>60</v>
      </c>
      <c r="CJ7" s="193">
        <f>AF9+AF10+AF11+AR9+AR10+AR11</f>
        <v>34</v>
      </c>
      <c r="CK7" s="196">
        <f>CI7/CJ7</f>
        <v>1.7647058823529411</v>
      </c>
    </row>
    <row r="8" spans="1:89" ht="13.5" customHeight="1">
      <c r="A8" s="316" t="s">
        <v>49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8"/>
      <c r="M8" s="327"/>
      <c r="N8" s="328"/>
      <c r="O8" s="328"/>
      <c r="P8" s="328"/>
      <c r="Q8" s="328"/>
      <c r="R8" s="329"/>
      <c r="S8" s="329"/>
      <c r="T8" s="329"/>
      <c r="U8" s="329"/>
      <c r="V8" s="329"/>
      <c r="W8" s="329"/>
      <c r="X8" s="330"/>
      <c r="Y8" s="323" t="s">
        <v>27</v>
      </c>
      <c r="Z8" s="324"/>
      <c r="AA8" s="324"/>
      <c r="AB8" s="324"/>
      <c r="AC8" s="324"/>
      <c r="AD8" s="355" t="s">
        <v>78</v>
      </c>
      <c r="AE8" s="355"/>
      <c r="AF8" s="355"/>
      <c r="AG8" s="355"/>
      <c r="AH8" s="355"/>
      <c r="AI8" s="355"/>
      <c r="AJ8" s="356"/>
      <c r="AK8" s="323" t="s">
        <v>27</v>
      </c>
      <c r="AL8" s="324"/>
      <c r="AM8" s="324"/>
      <c r="AN8" s="324"/>
      <c r="AO8" s="324"/>
      <c r="AP8" s="355" t="s">
        <v>76</v>
      </c>
      <c r="AQ8" s="355"/>
      <c r="AR8" s="355"/>
      <c r="AS8" s="355"/>
      <c r="AT8" s="355"/>
      <c r="AU8" s="355"/>
      <c r="AV8" s="356"/>
      <c r="AW8" s="346"/>
      <c r="AX8" s="347"/>
      <c r="AY8" s="52"/>
      <c r="AZ8" s="52"/>
      <c r="BA8" s="347"/>
      <c r="BB8" s="351"/>
      <c r="BC8" s="292"/>
      <c r="BD8" s="293"/>
      <c r="BE8" s="293"/>
      <c r="BF8" s="294"/>
      <c r="BG8" s="301"/>
      <c r="BH8" s="302"/>
      <c r="BI8" s="302"/>
      <c r="BJ8" s="302"/>
      <c r="BK8" s="302"/>
      <c r="BL8" s="303"/>
      <c r="BM8" s="310"/>
      <c r="BN8" s="311"/>
      <c r="BO8" s="311"/>
      <c r="BP8" s="312"/>
      <c r="CF8" s="207"/>
      <c r="CG8" s="194"/>
      <c r="CH8" s="194"/>
      <c r="CI8" s="194"/>
      <c r="CJ8" s="194"/>
      <c r="CK8" s="197"/>
    </row>
    <row r="9" spans="1:89" ht="13.5" customHeight="1">
      <c r="A9" s="319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283"/>
      <c r="N9" s="257"/>
      <c r="O9" s="265"/>
      <c r="P9" s="267"/>
      <c r="Q9" s="267"/>
      <c r="R9" s="257"/>
      <c r="S9" s="257"/>
      <c r="T9" s="257"/>
      <c r="U9" s="257"/>
      <c r="V9" s="265"/>
      <c r="W9" s="267"/>
      <c r="X9" s="268"/>
      <c r="Y9" s="288" t="str">
        <f>IF(Y10=2,"○",IF(AI10=2,"●",""))</f>
        <v>○</v>
      </c>
      <c r="Z9" s="269"/>
      <c r="AA9" s="280" t="s">
        <v>28</v>
      </c>
      <c r="AB9" s="353">
        <v>15</v>
      </c>
      <c r="AC9" s="353"/>
      <c r="AD9" s="269" t="s">
        <v>29</v>
      </c>
      <c r="AE9" s="269"/>
      <c r="AF9" s="354">
        <v>7</v>
      </c>
      <c r="AG9" s="354"/>
      <c r="AH9" s="280" t="s">
        <v>30</v>
      </c>
      <c r="AI9" s="275"/>
      <c r="AJ9" s="282"/>
      <c r="AK9" s="288" t="str">
        <f>IF(AK10=2,"○",IF(AU10=2,"●",""))</f>
        <v>○</v>
      </c>
      <c r="AL9" s="269"/>
      <c r="AM9" s="280" t="s">
        <v>28</v>
      </c>
      <c r="AN9" s="353">
        <v>15</v>
      </c>
      <c r="AO9" s="353"/>
      <c r="AP9" s="269" t="s">
        <v>29</v>
      </c>
      <c r="AQ9" s="269"/>
      <c r="AR9" s="354">
        <v>13</v>
      </c>
      <c r="AS9" s="354"/>
      <c r="AT9" s="280" t="s">
        <v>30</v>
      </c>
      <c r="AU9" s="275"/>
      <c r="AV9" s="282"/>
      <c r="AW9" s="346"/>
      <c r="AX9" s="347"/>
      <c r="AY9" s="269" t="s">
        <v>29</v>
      </c>
      <c r="AZ9" s="270"/>
      <c r="BA9" s="347"/>
      <c r="BB9" s="351"/>
      <c r="BC9" s="292"/>
      <c r="BD9" s="293"/>
      <c r="BE9" s="293"/>
      <c r="BF9" s="294"/>
      <c r="BG9" s="301"/>
      <c r="BH9" s="302"/>
      <c r="BI9" s="302"/>
      <c r="BJ9" s="302"/>
      <c r="BK9" s="302"/>
      <c r="BL9" s="303"/>
      <c r="BM9" s="310"/>
      <c r="BN9" s="311"/>
      <c r="BO9" s="311"/>
      <c r="BP9" s="312"/>
      <c r="CF9" s="207"/>
      <c r="CG9" s="194"/>
      <c r="CH9" s="194"/>
      <c r="CI9" s="194"/>
      <c r="CJ9" s="194"/>
      <c r="CK9" s="197"/>
    </row>
    <row r="10" spans="1:89" ht="13.5" customHeight="1">
      <c r="A10" s="319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284"/>
      <c r="N10" s="285"/>
      <c r="O10" s="265"/>
      <c r="P10" s="267"/>
      <c r="Q10" s="267"/>
      <c r="R10" s="257"/>
      <c r="S10" s="257"/>
      <c r="T10" s="257"/>
      <c r="U10" s="257"/>
      <c r="V10" s="265"/>
      <c r="W10" s="258"/>
      <c r="X10" s="259"/>
      <c r="Y10" s="271">
        <f>IF(AB9&gt;AF9,1,0)+IF(AB10&gt;AF10,1,0)+IF(AB11&gt;AF11,1,0)</f>
        <v>2</v>
      </c>
      <c r="Z10" s="272"/>
      <c r="AA10" s="280"/>
      <c r="AB10" s="353">
        <v>15</v>
      </c>
      <c r="AC10" s="353"/>
      <c r="AD10" s="269" t="s">
        <v>29</v>
      </c>
      <c r="AE10" s="269"/>
      <c r="AF10" s="354">
        <v>8</v>
      </c>
      <c r="AG10" s="354"/>
      <c r="AH10" s="280"/>
      <c r="AI10" s="276">
        <f>IF(AF9&gt;AB9,1,0)+IF(AF10&gt;AB10,1,0)+IF(AF11&gt;AB11,1,0)</f>
        <v>0</v>
      </c>
      <c r="AJ10" s="277"/>
      <c r="AK10" s="271">
        <f>IF(AN9&gt;AR9,1,0)+IF(AN10&gt;AR10,1,0)+IF(AN11&gt;AR11,1,0)</f>
        <v>2</v>
      </c>
      <c r="AL10" s="272"/>
      <c r="AM10" s="280"/>
      <c r="AN10" s="353">
        <v>15</v>
      </c>
      <c r="AO10" s="353"/>
      <c r="AP10" s="269" t="s">
        <v>29</v>
      </c>
      <c r="AQ10" s="269"/>
      <c r="AR10" s="354">
        <v>6</v>
      </c>
      <c r="AS10" s="354"/>
      <c r="AT10" s="280"/>
      <c r="AU10" s="276">
        <f>IF(AR9&gt;AN9,1,0)+IF(AR10&gt;AN10,1,0)+IF(AR11&gt;AN11,1,0)</f>
        <v>0</v>
      </c>
      <c r="AV10" s="277"/>
      <c r="AW10" s="346"/>
      <c r="AX10" s="347"/>
      <c r="AY10" s="52"/>
      <c r="AZ10" s="52"/>
      <c r="BA10" s="347"/>
      <c r="BB10" s="351"/>
      <c r="BC10" s="292"/>
      <c r="BD10" s="293"/>
      <c r="BE10" s="293"/>
      <c r="BF10" s="294"/>
      <c r="BG10" s="301"/>
      <c r="BH10" s="302"/>
      <c r="BI10" s="302"/>
      <c r="BJ10" s="302"/>
      <c r="BK10" s="302"/>
      <c r="BL10" s="303"/>
      <c r="BM10" s="310"/>
      <c r="BN10" s="311"/>
      <c r="BO10" s="311"/>
      <c r="BP10" s="312"/>
      <c r="CF10" s="207"/>
      <c r="CG10" s="194"/>
      <c r="CH10" s="194"/>
      <c r="CI10" s="194"/>
      <c r="CJ10" s="194"/>
      <c r="CK10" s="197"/>
    </row>
    <row r="11" spans="1:89" ht="13.5" customHeight="1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2"/>
      <c r="M11" s="286"/>
      <c r="N11" s="287"/>
      <c r="O11" s="266"/>
      <c r="P11" s="264"/>
      <c r="Q11" s="264"/>
      <c r="R11" s="245"/>
      <c r="S11" s="245"/>
      <c r="T11" s="245"/>
      <c r="U11" s="245"/>
      <c r="V11" s="266"/>
      <c r="W11" s="260"/>
      <c r="X11" s="261"/>
      <c r="Y11" s="273"/>
      <c r="Z11" s="274"/>
      <c r="AA11" s="281"/>
      <c r="AB11" s="341"/>
      <c r="AC11" s="341"/>
      <c r="AD11" s="263" t="s">
        <v>29</v>
      </c>
      <c r="AE11" s="263"/>
      <c r="AF11" s="342"/>
      <c r="AG11" s="342"/>
      <c r="AH11" s="281"/>
      <c r="AI11" s="278"/>
      <c r="AJ11" s="279"/>
      <c r="AK11" s="273"/>
      <c r="AL11" s="274"/>
      <c r="AM11" s="281"/>
      <c r="AN11" s="341"/>
      <c r="AO11" s="341"/>
      <c r="AP11" s="263" t="s">
        <v>29</v>
      </c>
      <c r="AQ11" s="263"/>
      <c r="AR11" s="342"/>
      <c r="AS11" s="342"/>
      <c r="AT11" s="281"/>
      <c r="AU11" s="278"/>
      <c r="AV11" s="279"/>
      <c r="AW11" s="348"/>
      <c r="AX11" s="349"/>
      <c r="AY11" s="53"/>
      <c r="AZ11" s="53"/>
      <c r="BA11" s="349"/>
      <c r="BB11" s="352"/>
      <c r="BC11" s="295"/>
      <c r="BD11" s="296"/>
      <c r="BE11" s="296"/>
      <c r="BF11" s="297"/>
      <c r="BG11" s="304"/>
      <c r="BH11" s="305"/>
      <c r="BI11" s="305"/>
      <c r="BJ11" s="305"/>
      <c r="BK11" s="305"/>
      <c r="BL11" s="306"/>
      <c r="BM11" s="313"/>
      <c r="BN11" s="314"/>
      <c r="BO11" s="314"/>
      <c r="BP11" s="315"/>
      <c r="CF11" s="207"/>
      <c r="CG11" s="194"/>
      <c r="CH11" s="194"/>
      <c r="CI11" s="194"/>
      <c r="CJ11" s="194"/>
      <c r="CK11" s="197"/>
    </row>
    <row r="12" spans="1:89" ht="13.5" customHeight="1">
      <c r="A12" s="338" t="s">
        <v>14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31" t="str">
        <f>IF(Y7="","",Y7)</f>
        <v>ア</v>
      </c>
      <c r="N12" s="332"/>
      <c r="O12" s="333" t="s">
        <v>25</v>
      </c>
      <c r="P12" s="333"/>
      <c r="Q12" s="333"/>
      <c r="R12" s="333"/>
      <c r="S12" s="333"/>
      <c r="T12" s="332">
        <f>IF(AF7="","",AF7)</f>
        <v>1</v>
      </c>
      <c r="U12" s="332"/>
      <c r="V12" s="332" t="s">
        <v>26</v>
      </c>
      <c r="W12" s="332"/>
      <c r="X12" s="334"/>
      <c r="Y12" s="335"/>
      <c r="Z12" s="336"/>
      <c r="AA12" s="337"/>
      <c r="AB12" s="337"/>
      <c r="AC12" s="337"/>
      <c r="AD12" s="337"/>
      <c r="AE12" s="337"/>
      <c r="AF12" s="336"/>
      <c r="AG12" s="336"/>
      <c r="AH12" s="336"/>
      <c r="AI12" s="336"/>
      <c r="AJ12" s="343"/>
      <c r="AK12" s="357" t="s">
        <v>77</v>
      </c>
      <c r="AL12" s="358"/>
      <c r="AM12" s="333" t="s">
        <v>25</v>
      </c>
      <c r="AN12" s="333"/>
      <c r="AO12" s="333"/>
      <c r="AP12" s="333"/>
      <c r="AQ12" s="333"/>
      <c r="AR12" s="358">
        <v>3</v>
      </c>
      <c r="AS12" s="358"/>
      <c r="AT12" s="332" t="s">
        <v>26</v>
      </c>
      <c r="AU12" s="332"/>
      <c r="AV12" s="334"/>
      <c r="AW12" s="344">
        <f>IF(M15=2,1,0)+IF(Y15=2,1,0)+IF(AK15=2,1,0)</f>
        <v>1</v>
      </c>
      <c r="AX12" s="345"/>
      <c r="AY12" s="51"/>
      <c r="AZ12" s="51"/>
      <c r="BA12" s="345">
        <f>IF(W15=2,1,0)+IF(AI15=2,1,0)+IF(AU15=2,1,0)</f>
        <v>1</v>
      </c>
      <c r="BB12" s="350"/>
      <c r="BC12" s="289">
        <f>IF((W15+AI15+AU15)=0,"4/0",(M15+Y15+AK15)/(W15+AI15+AU15))</f>
        <v>1</v>
      </c>
      <c r="BD12" s="290"/>
      <c r="BE12" s="290"/>
      <c r="BF12" s="291"/>
      <c r="BG12" s="298">
        <f>(P14+P15+P16+AB14+AB15+AB16+AN14+AN15+AN16)/(T14+T15+T16+AF14+AF15+AF16+AR14+AR15+AR16)</f>
        <v>0.88235294117647056</v>
      </c>
      <c r="BH12" s="299"/>
      <c r="BI12" s="299"/>
      <c r="BJ12" s="299"/>
      <c r="BK12" s="299"/>
      <c r="BL12" s="300"/>
      <c r="BM12" s="307">
        <v>2</v>
      </c>
      <c r="BN12" s="308"/>
      <c r="BO12" s="308"/>
      <c r="BP12" s="309"/>
      <c r="CF12" s="207">
        <f>M15+AK15</f>
        <v>2</v>
      </c>
      <c r="CG12" s="194">
        <f>W15+AU15</f>
        <v>2</v>
      </c>
      <c r="CH12" s="193">
        <f>CF12/CG12</f>
        <v>1</v>
      </c>
      <c r="CI12" s="194">
        <f>P14+P15+P16+AN14+AN15+AN16</f>
        <v>45</v>
      </c>
      <c r="CJ12" s="194">
        <f>T14+T15+T16+AR14+AR15+AR16</f>
        <v>51</v>
      </c>
      <c r="CK12" s="196">
        <f>CI12/CJ12</f>
        <v>0.88235294117647056</v>
      </c>
    </row>
    <row r="13" spans="1:89" ht="13.5" customHeight="1">
      <c r="A13" s="316" t="s">
        <v>50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8"/>
      <c r="M13" s="323" t="s">
        <v>27</v>
      </c>
      <c r="N13" s="324"/>
      <c r="O13" s="324"/>
      <c r="P13" s="324"/>
      <c r="Q13" s="324"/>
      <c r="R13" s="325" t="str">
        <f>IF(AD8="","",AD8)</f>
        <v>laugh</v>
      </c>
      <c r="S13" s="325"/>
      <c r="T13" s="325"/>
      <c r="U13" s="325"/>
      <c r="V13" s="325"/>
      <c r="W13" s="325"/>
      <c r="X13" s="326"/>
      <c r="Y13" s="327"/>
      <c r="Z13" s="328"/>
      <c r="AA13" s="328"/>
      <c r="AB13" s="328"/>
      <c r="AC13" s="328"/>
      <c r="AD13" s="329"/>
      <c r="AE13" s="329"/>
      <c r="AF13" s="329"/>
      <c r="AG13" s="329"/>
      <c r="AH13" s="329"/>
      <c r="AI13" s="329"/>
      <c r="AJ13" s="330"/>
      <c r="AK13" s="323" t="s">
        <v>27</v>
      </c>
      <c r="AL13" s="324"/>
      <c r="AM13" s="324"/>
      <c r="AN13" s="324"/>
      <c r="AO13" s="324"/>
      <c r="AP13" s="355" t="s">
        <v>75</v>
      </c>
      <c r="AQ13" s="355"/>
      <c r="AR13" s="355"/>
      <c r="AS13" s="355"/>
      <c r="AT13" s="355"/>
      <c r="AU13" s="355"/>
      <c r="AV13" s="356"/>
      <c r="AW13" s="346"/>
      <c r="AX13" s="347"/>
      <c r="AY13" s="52"/>
      <c r="AZ13" s="52"/>
      <c r="BA13" s="347"/>
      <c r="BB13" s="351"/>
      <c r="BC13" s="292"/>
      <c r="BD13" s="293"/>
      <c r="BE13" s="293"/>
      <c r="BF13" s="294"/>
      <c r="BG13" s="301"/>
      <c r="BH13" s="302"/>
      <c r="BI13" s="302"/>
      <c r="BJ13" s="302"/>
      <c r="BK13" s="302"/>
      <c r="BL13" s="303"/>
      <c r="BM13" s="310"/>
      <c r="BN13" s="311"/>
      <c r="BO13" s="311"/>
      <c r="BP13" s="312"/>
      <c r="CF13" s="207"/>
      <c r="CG13" s="194"/>
      <c r="CH13" s="194"/>
      <c r="CI13" s="194"/>
      <c r="CJ13" s="194"/>
      <c r="CK13" s="197"/>
    </row>
    <row r="14" spans="1:89" ht="13.5" customHeight="1">
      <c r="A14" s="319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288" t="str">
        <f>IF(M15=2,"○",IF(W15=2,"●",""))</f>
        <v>●</v>
      </c>
      <c r="N14" s="269"/>
      <c r="O14" s="280" t="s">
        <v>28</v>
      </c>
      <c r="P14" s="275">
        <f>AF9</f>
        <v>7</v>
      </c>
      <c r="Q14" s="275"/>
      <c r="R14" s="269" t="s">
        <v>29</v>
      </c>
      <c r="S14" s="269"/>
      <c r="T14" s="269">
        <f>AB9</f>
        <v>15</v>
      </c>
      <c r="U14" s="269"/>
      <c r="V14" s="280" t="s">
        <v>30</v>
      </c>
      <c r="W14" s="275"/>
      <c r="X14" s="282"/>
      <c r="Y14" s="283"/>
      <c r="Z14" s="257"/>
      <c r="AA14" s="265"/>
      <c r="AB14" s="267"/>
      <c r="AC14" s="267"/>
      <c r="AD14" s="257"/>
      <c r="AE14" s="257"/>
      <c r="AF14" s="257"/>
      <c r="AG14" s="257"/>
      <c r="AH14" s="265"/>
      <c r="AI14" s="267"/>
      <c r="AJ14" s="268"/>
      <c r="AK14" s="288" t="str">
        <f>IF(AK15=2,"○",IF(AU15=2,"●",""))</f>
        <v>○</v>
      </c>
      <c r="AL14" s="269"/>
      <c r="AM14" s="280" t="s">
        <v>28</v>
      </c>
      <c r="AN14" s="353">
        <v>15</v>
      </c>
      <c r="AO14" s="353"/>
      <c r="AP14" s="269" t="s">
        <v>29</v>
      </c>
      <c r="AQ14" s="269"/>
      <c r="AR14" s="354">
        <v>13</v>
      </c>
      <c r="AS14" s="354"/>
      <c r="AT14" s="280" t="s">
        <v>30</v>
      </c>
      <c r="AU14" s="275"/>
      <c r="AV14" s="282"/>
      <c r="AW14" s="346"/>
      <c r="AX14" s="347"/>
      <c r="AY14" s="269" t="s">
        <v>29</v>
      </c>
      <c r="AZ14" s="270"/>
      <c r="BA14" s="347"/>
      <c r="BB14" s="351"/>
      <c r="BC14" s="292"/>
      <c r="BD14" s="293"/>
      <c r="BE14" s="293"/>
      <c r="BF14" s="294"/>
      <c r="BG14" s="301"/>
      <c r="BH14" s="302"/>
      <c r="BI14" s="302"/>
      <c r="BJ14" s="302"/>
      <c r="BK14" s="302"/>
      <c r="BL14" s="303"/>
      <c r="BM14" s="310"/>
      <c r="BN14" s="311"/>
      <c r="BO14" s="311"/>
      <c r="BP14" s="312"/>
      <c r="CF14" s="207"/>
      <c r="CG14" s="194"/>
      <c r="CH14" s="194"/>
      <c r="CI14" s="194"/>
      <c r="CJ14" s="194"/>
      <c r="CK14" s="197"/>
    </row>
    <row r="15" spans="1:89" ht="13.5" customHeight="1">
      <c r="A15" s="319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271">
        <f>AI10</f>
        <v>0</v>
      </c>
      <c r="N15" s="272"/>
      <c r="O15" s="280"/>
      <c r="P15" s="275">
        <f>AF10</f>
        <v>8</v>
      </c>
      <c r="Q15" s="275"/>
      <c r="R15" s="269" t="s">
        <v>29</v>
      </c>
      <c r="S15" s="269"/>
      <c r="T15" s="269">
        <f>AB10</f>
        <v>15</v>
      </c>
      <c r="U15" s="269"/>
      <c r="V15" s="280"/>
      <c r="W15" s="276">
        <f>Y10</f>
        <v>2</v>
      </c>
      <c r="X15" s="277"/>
      <c r="Y15" s="284"/>
      <c r="Z15" s="285"/>
      <c r="AA15" s="265"/>
      <c r="AB15" s="267"/>
      <c r="AC15" s="267"/>
      <c r="AD15" s="257"/>
      <c r="AE15" s="257"/>
      <c r="AF15" s="257"/>
      <c r="AG15" s="257"/>
      <c r="AH15" s="265"/>
      <c r="AI15" s="258"/>
      <c r="AJ15" s="259"/>
      <c r="AK15" s="271">
        <f>IF(AN14&gt;AR14,1,0)+IF(AN15&gt;AR15,1,0)+IF(AN16&gt;AR16,1,0)</f>
        <v>2</v>
      </c>
      <c r="AL15" s="272"/>
      <c r="AM15" s="280"/>
      <c r="AN15" s="353">
        <v>15</v>
      </c>
      <c r="AO15" s="353"/>
      <c r="AP15" s="269" t="s">
        <v>29</v>
      </c>
      <c r="AQ15" s="269"/>
      <c r="AR15" s="354">
        <v>8</v>
      </c>
      <c r="AS15" s="354"/>
      <c r="AT15" s="280"/>
      <c r="AU15" s="276">
        <f>IF(AR14&gt;AN14,1,0)+IF(AR15&gt;AN15,1,0)+IF(AR16&gt;AN16,1,0)</f>
        <v>0</v>
      </c>
      <c r="AV15" s="277"/>
      <c r="AW15" s="346"/>
      <c r="AX15" s="347"/>
      <c r="AY15" s="52"/>
      <c r="AZ15" s="52"/>
      <c r="BA15" s="347"/>
      <c r="BB15" s="351"/>
      <c r="BC15" s="292"/>
      <c r="BD15" s="293"/>
      <c r="BE15" s="293"/>
      <c r="BF15" s="294"/>
      <c r="BG15" s="301"/>
      <c r="BH15" s="302"/>
      <c r="BI15" s="302"/>
      <c r="BJ15" s="302"/>
      <c r="BK15" s="302"/>
      <c r="BL15" s="303"/>
      <c r="BM15" s="310"/>
      <c r="BN15" s="311"/>
      <c r="BO15" s="311"/>
      <c r="BP15" s="312"/>
      <c r="CF15" s="207"/>
      <c r="CG15" s="194"/>
      <c r="CH15" s="194"/>
      <c r="CI15" s="194"/>
      <c r="CJ15" s="194"/>
      <c r="CK15" s="197"/>
    </row>
    <row r="16" spans="1:89" ht="13.5" customHeight="1">
      <c r="A16" s="320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2"/>
      <c r="M16" s="273"/>
      <c r="N16" s="274"/>
      <c r="O16" s="281"/>
      <c r="P16" s="262">
        <f>AF11</f>
        <v>0</v>
      </c>
      <c r="Q16" s="262"/>
      <c r="R16" s="263" t="s">
        <v>29</v>
      </c>
      <c r="S16" s="263"/>
      <c r="T16" s="263">
        <f>AB11</f>
        <v>0</v>
      </c>
      <c r="U16" s="263"/>
      <c r="V16" s="281"/>
      <c r="W16" s="278"/>
      <c r="X16" s="279"/>
      <c r="Y16" s="286"/>
      <c r="Z16" s="287"/>
      <c r="AA16" s="266"/>
      <c r="AB16" s="264"/>
      <c r="AC16" s="264"/>
      <c r="AD16" s="245"/>
      <c r="AE16" s="245"/>
      <c r="AF16" s="245"/>
      <c r="AG16" s="245"/>
      <c r="AH16" s="266"/>
      <c r="AI16" s="260"/>
      <c r="AJ16" s="261"/>
      <c r="AK16" s="273"/>
      <c r="AL16" s="274"/>
      <c r="AM16" s="281"/>
      <c r="AN16" s="341"/>
      <c r="AO16" s="341"/>
      <c r="AP16" s="263" t="s">
        <v>29</v>
      </c>
      <c r="AQ16" s="263"/>
      <c r="AR16" s="342"/>
      <c r="AS16" s="342"/>
      <c r="AT16" s="281"/>
      <c r="AU16" s="278"/>
      <c r="AV16" s="279"/>
      <c r="AW16" s="348"/>
      <c r="AX16" s="349"/>
      <c r="AY16" s="53"/>
      <c r="AZ16" s="53"/>
      <c r="BA16" s="349"/>
      <c r="BB16" s="352"/>
      <c r="BC16" s="295"/>
      <c r="BD16" s="296"/>
      <c r="BE16" s="296"/>
      <c r="BF16" s="297"/>
      <c r="BG16" s="304"/>
      <c r="BH16" s="305"/>
      <c r="BI16" s="305"/>
      <c r="BJ16" s="305"/>
      <c r="BK16" s="305"/>
      <c r="BL16" s="306"/>
      <c r="BM16" s="313"/>
      <c r="BN16" s="314"/>
      <c r="BO16" s="314"/>
      <c r="BP16" s="315"/>
      <c r="CF16" s="207"/>
      <c r="CG16" s="194"/>
      <c r="CH16" s="194"/>
      <c r="CI16" s="194"/>
      <c r="CJ16" s="194"/>
      <c r="CK16" s="197"/>
    </row>
    <row r="17" spans="1:89" ht="13.5" customHeight="1">
      <c r="A17" s="338" t="s">
        <v>15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40"/>
      <c r="M17" s="331" t="str">
        <f>IF(AK7="","",AK7)</f>
        <v>ア</v>
      </c>
      <c r="N17" s="332"/>
      <c r="O17" s="333" t="s">
        <v>25</v>
      </c>
      <c r="P17" s="333"/>
      <c r="Q17" s="333"/>
      <c r="R17" s="333"/>
      <c r="S17" s="333"/>
      <c r="T17" s="332">
        <f>IF(AR7="","",AR7)</f>
        <v>2</v>
      </c>
      <c r="U17" s="332"/>
      <c r="V17" s="332" t="s">
        <v>26</v>
      </c>
      <c r="W17" s="332"/>
      <c r="X17" s="334"/>
      <c r="Y17" s="331" t="str">
        <f>IF(AK12="","",AK12)</f>
        <v>ア</v>
      </c>
      <c r="Z17" s="332"/>
      <c r="AA17" s="333" t="s">
        <v>25</v>
      </c>
      <c r="AB17" s="333"/>
      <c r="AC17" s="333"/>
      <c r="AD17" s="333"/>
      <c r="AE17" s="333"/>
      <c r="AF17" s="332">
        <f>IF(AR12="","",AR12)</f>
        <v>3</v>
      </c>
      <c r="AG17" s="332"/>
      <c r="AH17" s="332" t="s">
        <v>26</v>
      </c>
      <c r="AI17" s="332"/>
      <c r="AJ17" s="334"/>
      <c r="AK17" s="335"/>
      <c r="AL17" s="336"/>
      <c r="AM17" s="337"/>
      <c r="AN17" s="337"/>
      <c r="AO17" s="337"/>
      <c r="AP17" s="337"/>
      <c r="AQ17" s="337"/>
      <c r="AR17" s="336"/>
      <c r="AS17" s="336"/>
      <c r="AT17" s="336"/>
      <c r="AU17" s="336"/>
      <c r="AV17" s="343"/>
      <c r="AW17" s="344">
        <f>IF(M20=2,1,0)+IF(Y20=2,1,0)+IF(AK20=2,1,0)</f>
        <v>0</v>
      </c>
      <c r="AX17" s="345"/>
      <c r="AY17" s="51"/>
      <c r="AZ17" s="51"/>
      <c r="BA17" s="345">
        <f>IF(W20=2,1,0)+IF(AI20=2,1,0)+IF(AU20=2,1,0)</f>
        <v>2</v>
      </c>
      <c r="BB17" s="350"/>
      <c r="BC17" s="289">
        <f>IF((W20+AI20+AU20)=0,"4/0",(M20+Y20+AK20)/(W20+AI20+AU20))</f>
        <v>0</v>
      </c>
      <c r="BD17" s="290"/>
      <c r="BE17" s="290"/>
      <c r="BF17" s="291"/>
      <c r="BG17" s="298">
        <f>(P19+P20+P21+AB19+AB20+AB21+AN19+AN20+AN21)/(T19+T20+T21+AF19+AF20+AF21+AR19+AR20+AR21)</f>
        <v>0.66666666666666663</v>
      </c>
      <c r="BH17" s="299"/>
      <c r="BI17" s="299"/>
      <c r="BJ17" s="299"/>
      <c r="BK17" s="299"/>
      <c r="BL17" s="300"/>
      <c r="BM17" s="307">
        <v>3</v>
      </c>
      <c r="BN17" s="308"/>
      <c r="BO17" s="308"/>
      <c r="BP17" s="309"/>
      <c r="CF17" s="207">
        <f>M20+Y20</f>
        <v>0</v>
      </c>
      <c r="CG17" s="194">
        <f>W20+AI20</f>
        <v>4</v>
      </c>
      <c r="CH17" s="193">
        <f>CF17/CG17</f>
        <v>0</v>
      </c>
      <c r="CI17" s="194">
        <f>P19+P20+P21+AB19+AB20+AB21</f>
        <v>40</v>
      </c>
      <c r="CJ17" s="194">
        <f>T19+T20+T21+AF19+AF20+AF21</f>
        <v>60</v>
      </c>
      <c r="CK17" s="196">
        <f>CI17/CJ17</f>
        <v>0.66666666666666663</v>
      </c>
    </row>
    <row r="18" spans="1:89" ht="13.5" customHeight="1">
      <c r="A18" s="316" t="s">
        <v>51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8"/>
      <c r="M18" s="323" t="s">
        <v>27</v>
      </c>
      <c r="N18" s="324"/>
      <c r="O18" s="324"/>
      <c r="P18" s="324"/>
      <c r="Q18" s="324"/>
      <c r="R18" s="325" t="str">
        <f>IF(AP8="","",AP8)</f>
        <v>KSBC</v>
      </c>
      <c r="S18" s="325"/>
      <c r="T18" s="325"/>
      <c r="U18" s="325"/>
      <c r="V18" s="325"/>
      <c r="W18" s="325"/>
      <c r="X18" s="326"/>
      <c r="Y18" s="323" t="s">
        <v>27</v>
      </c>
      <c r="Z18" s="324"/>
      <c r="AA18" s="324"/>
      <c r="AB18" s="324"/>
      <c r="AC18" s="324"/>
      <c r="AD18" s="325" t="str">
        <f>IF(AP13="","",AP13)</f>
        <v>零　ZERO</v>
      </c>
      <c r="AE18" s="325"/>
      <c r="AF18" s="325"/>
      <c r="AG18" s="325"/>
      <c r="AH18" s="325"/>
      <c r="AI18" s="325"/>
      <c r="AJ18" s="326"/>
      <c r="AK18" s="327"/>
      <c r="AL18" s="328"/>
      <c r="AM18" s="328"/>
      <c r="AN18" s="328"/>
      <c r="AO18" s="328"/>
      <c r="AP18" s="329"/>
      <c r="AQ18" s="329"/>
      <c r="AR18" s="329"/>
      <c r="AS18" s="329"/>
      <c r="AT18" s="329"/>
      <c r="AU18" s="329"/>
      <c r="AV18" s="330"/>
      <c r="AW18" s="346"/>
      <c r="AX18" s="347"/>
      <c r="AY18" s="52"/>
      <c r="AZ18" s="52"/>
      <c r="BA18" s="347"/>
      <c r="BB18" s="351"/>
      <c r="BC18" s="292"/>
      <c r="BD18" s="293"/>
      <c r="BE18" s="293"/>
      <c r="BF18" s="294"/>
      <c r="BG18" s="301"/>
      <c r="BH18" s="302"/>
      <c r="BI18" s="302"/>
      <c r="BJ18" s="302"/>
      <c r="BK18" s="302"/>
      <c r="BL18" s="303"/>
      <c r="BM18" s="310"/>
      <c r="BN18" s="311"/>
      <c r="BO18" s="311"/>
      <c r="BP18" s="312"/>
      <c r="CF18" s="207"/>
      <c r="CG18" s="194"/>
      <c r="CH18" s="194"/>
      <c r="CI18" s="194"/>
      <c r="CJ18" s="194"/>
      <c r="CK18" s="197"/>
    </row>
    <row r="19" spans="1:89" ht="13.5" customHeight="1">
      <c r="A19" s="319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288" t="str">
        <f>IF(M20=2,"○",IF(W20=2,"●",""))</f>
        <v>●</v>
      </c>
      <c r="N19" s="269"/>
      <c r="O19" s="280" t="s">
        <v>28</v>
      </c>
      <c r="P19" s="275">
        <f>AR9</f>
        <v>13</v>
      </c>
      <c r="Q19" s="275"/>
      <c r="R19" s="269" t="s">
        <v>29</v>
      </c>
      <c r="S19" s="269"/>
      <c r="T19" s="269">
        <f>AN9</f>
        <v>15</v>
      </c>
      <c r="U19" s="269"/>
      <c r="V19" s="280" t="s">
        <v>30</v>
      </c>
      <c r="W19" s="275"/>
      <c r="X19" s="282"/>
      <c r="Y19" s="288" t="str">
        <f>IF(Y20=2,"○",IF(AI20=2,"●",""))</f>
        <v>●</v>
      </c>
      <c r="Z19" s="269"/>
      <c r="AA19" s="280" t="s">
        <v>28</v>
      </c>
      <c r="AB19" s="275">
        <f>AR14</f>
        <v>13</v>
      </c>
      <c r="AC19" s="275"/>
      <c r="AD19" s="269" t="s">
        <v>29</v>
      </c>
      <c r="AE19" s="269"/>
      <c r="AF19" s="269">
        <f>AN14</f>
        <v>15</v>
      </c>
      <c r="AG19" s="269"/>
      <c r="AH19" s="280" t="s">
        <v>30</v>
      </c>
      <c r="AI19" s="275"/>
      <c r="AJ19" s="282"/>
      <c r="AK19" s="283"/>
      <c r="AL19" s="257"/>
      <c r="AM19" s="265"/>
      <c r="AN19" s="267"/>
      <c r="AO19" s="267"/>
      <c r="AP19" s="257"/>
      <c r="AQ19" s="257"/>
      <c r="AR19" s="257"/>
      <c r="AS19" s="257"/>
      <c r="AT19" s="265"/>
      <c r="AU19" s="267"/>
      <c r="AV19" s="268"/>
      <c r="AW19" s="346"/>
      <c r="AX19" s="347"/>
      <c r="AY19" s="269" t="s">
        <v>29</v>
      </c>
      <c r="AZ19" s="270"/>
      <c r="BA19" s="347"/>
      <c r="BB19" s="351"/>
      <c r="BC19" s="292"/>
      <c r="BD19" s="293"/>
      <c r="BE19" s="293"/>
      <c r="BF19" s="294"/>
      <c r="BG19" s="301"/>
      <c r="BH19" s="302"/>
      <c r="BI19" s="302"/>
      <c r="BJ19" s="302"/>
      <c r="BK19" s="302"/>
      <c r="BL19" s="303"/>
      <c r="BM19" s="310"/>
      <c r="BN19" s="311"/>
      <c r="BO19" s="311"/>
      <c r="BP19" s="312"/>
      <c r="CF19" s="207"/>
      <c r="CG19" s="194"/>
      <c r="CH19" s="194"/>
      <c r="CI19" s="194"/>
      <c r="CJ19" s="194"/>
      <c r="CK19" s="197"/>
    </row>
    <row r="20" spans="1:89" ht="13.5" customHeight="1">
      <c r="A20" s="319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271">
        <f>AU10</f>
        <v>0</v>
      </c>
      <c r="N20" s="272"/>
      <c r="O20" s="280"/>
      <c r="P20" s="275">
        <f>AR10</f>
        <v>6</v>
      </c>
      <c r="Q20" s="275"/>
      <c r="R20" s="269" t="s">
        <v>29</v>
      </c>
      <c r="S20" s="269"/>
      <c r="T20" s="269">
        <f>AN10</f>
        <v>15</v>
      </c>
      <c r="U20" s="269"/>
      <c r="V20" s="280"/>
      <c r="W20" s="276">
        <f>AK10</f>
        <v>2</v>
      </c>
      <c r="X20" s="277"/>
      <c r="Y20" s="271">
        <f>AU15</f>
        <v>0</v>
      </c>
      <c r="Z20" s="272"/>
      <c r="AA20" s="280"/>
      <c r="AB20" s="275">
        <f>AR15</f>
        <v>8</v>
      </c>
      <c r="AC20" s="275"/>
      <c r="AD20" s="269" t="s">
        <v>29</v>
      </c>
      <c r="AE20" s="269"/>
      <c r="AF20" s="269">
        <f>AN15</f>
        <v>15</v>
      </c>
      <c r="AG20" s="269"/>
      <c r="AH20" s="280"/>
      <c r="AI20" s="276">
        <f>AK15</f>
        <v>2</v>
      </c>
      <c r="AJ20" s="277"/>
      <c r="AK20" s="284"/>
      <c r="AL20" s="285"/>
      <c r="AM20" s="265"/>
      <c r="AN20" s="267"/>
      <c r="AO20" s="267"/>
      <c r="AP20" s="257"/>
      <c r="AQ20" s="257"/>
      <c r="AR20" s="257"/>
      <c r="AS20" s="257"/>
      <c r="AT20" s="265"/>
      <c r="AU20" s="258"/>
      <c r="AV20" s="259"/>
      <c r="AW20" s="346"/>
      <c r="AX20" s="347"/>
      <c r="AY20" s="52"/>
      <c r="AZ20" s="52"/>
      <c r="BA20" s="347"/>
      <c r="BB20" s="351"/>
      <c r="BC20" s="292"/>
      <c r="BD20" s="293"/>
      <c r="BE20" s="293"/>
      <c r="BF20" s="294"/>
      <c r="BG20" s="301"/>
      <c r="BH20" s="302"/>
      <c r="BI20" s="302"/>
      <c r="BJ20" s="302"/>
      <c r="BK20" s="302"/>
      <c r="BL20" s="303"/>
      <c r="BM20" s="310"/>
      <c r="BN20" s="311"/>
      <c r="BO20" s="311"/>
      <c r="BP20" s="312"/>
      <c r="CF20" s="207"/>
      <c r="CG20" s="194"/>
      <c r="CH20" s="194"/>
      <c r="CI20" s="194"/>
      <c r="CJ20" s="194"/>
      <c r="CK20" s="197"/>
    </row>
    <row r="21" spans="1:89" ht="13.5" customHeight="1" thickBot="1">
      <c r="A21" s="320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2"/>
      <c r="M21" s="273"/>
      <c r="N21" s="274"/>
      <c r="O21" s="281"/>
      <c r="P21" s="262">
        <f>AR11</f>
        <v>0</v>
      </c>
      <c r="Q21" s="262"/>
      <c r="R21" s="263" t="s">
        <v>29</v>
      </c>
      <c r="S21" s="263"/>
      <c r="T21" s="263">
        <f>AN11</f>
        <v>0</v>
      </c>
      <c r="U21" s="263"/>
      <c r="V21" s="281"/>
      <c r="W21" s="278"/>
      <c r="X21" s="279"/>
      <c r="Y21" s="273"/>
      <c r="Z21" s="274"/>
      <c r="AA21" s="281"/>
      <c r="AB21" s="262">
        <f>AR16</f>
        <v>0</v>
      </c>
      <c r="AC21" s="262"/>
      <c r="AD21" s="263" t="s">
        <v>29</v>
      </c>
      <c r="AE21" s="263"/>
      <c r="AF21" s="263">
        <f>AN16</f>
        <v>0</v>
      </c>
      <c r="AG21" s="263"/>
      <c r="AH21" s="281"/>
      <c r="AI21" s="278"/>
      <c r="AJ21" s="279"/>
      <c r="AK21" s="286"/>
      <c r="AL21" s="287"/>
      <c r="AM21" s="266"/>
      <c r="AN21" s="264"/>
      <c r="AO21" s="264"/>
      <c r="AP21" s="245"/>
      <c r="AQ21" s="245"/>
      <c r="AR21" s="245"/>
      <c r="AS21" s="245"/>
      <c r="AT21" s="266"/>
      <c r="AU21" s="260"/>
      <c r="AV21" s="261"/>
      <c r="AW21" s="348"/>
      <c r="AX21" s="349"/>
      <c r="AY21" s="53"/>
      <c r="AZ21" s="53"/>
      <c r="BA21" s="349"/>
      <c r="BB21" s="352"/>
      <c r="BC21" s="295"/>
      <c r="BD21" s="296"/>
      <c r="BE21" s="296"/>
      <c r="BF21" s="297"/>
      <c r="BG21" s="304"/>
      <c r="BH21" s="305"/>
      <c r="BI21" s="305"/>
      <c r="BJ21" s="305"/>
      <c r="BK21" s="305"/>
      <c r="BL21" s="306"/>
      <c r="BM21" s="313"/>
      <c r="BN21" s="314"/>
      <c r="BO21" s="314"/>
      <c r="BP21" s="315"/>
      <c r="CF21" s="208"/>
      <c r="CG21" s="195"/>
      <c r="CH21" s="195"/>
      <c r="CI21" s="195"/>
      <c r="CJ21" s="195"/>
      <c r="CK21" s="198"/>
    </row>
    <row r="22" spans="1:89" ht="12.95" customHeight="1">
      <c r="A22" s="246" t="s">
        <v>62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</row>
    <row r="23" spans="1:89" ht="12.9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</row>
    <row r="24" spans="1:89" ht="12.95" customHeight="1" thickBo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</row>
    <row r="25" spans="1:89" ht="13.5" customHeight="1">
      <c r="A25" s="375" t="s">
        <v>12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7"/>
      <c r="M25" s="384" t="s">
        <v>13</v>
      </c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6"/>
      <c r="Y25" s="384" t="s">
        <v>14</v>
      </c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6"/>
      <c r="AK25" s="384" t="s">
        <v>15</v>
      </c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6"/>
      <c r="AW25" s="365" t="s">
        <v>16</v>
      </c>
      <c r="AX25" s="366"/>
      <c r="AY25" s="366"/>
      <c r="AZ25" s="366"/>
      <c r="BA25" s="366"/>
      <c r="BB25" s="367"/>
      <c r="BC25" s="365" t="s">
        <v>17</v>
      </c>
      <c r="BD25" s="366"/>
      <c r="BE25" s="366"/>
      <c r="BF25" s="367"/>
      <c r="BG25" s="365" t="s">
        <v>18</v>
      </c>
      <c r="BH25" s="366"/>
      <c r="BI25" s="366"/>
      <c r="BJ25" s="366"/>
      <c r="BK25" s="366"/>
      <c r="BL25" s="367"/>
      <c r="BM25" s="365" t="s">
        <v>19</v>
      </c>
      <c r="BN25" s="366"/>
      <c r="BO25" s="366"/>
      <c r="BP25" s="367"/>
      <c r="CF25" s="243" t="s">
        <v>31</v>
      </c>
      <c r="CG25" s="220" t="s">
        <v>32</v>
      </c>
      <c r="CH25" s="220" t="s">
        <v>22</v>
      </c>
      <c r="CI25" s="220" t="s">
        <v>33</v>
      </c>
      <c r="CJ25" s="220" t="s">
        <v>34</v>
      </c>
      <c r="CK25" s="222" t="s">
        <v>35</v>
      </c>
    </row>
    <row r="26" spans="1:89" ht="13.5" customHeight="1" thickBot="1">
      <c r="A26" s="378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59" t="str">
        <f>IF(A29="","",A29)</f>
        <v>清美クラブ</v>
      </c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1"/>
      <c r="Y26" s="359" t="str">
        <f>IF(A34="","",A34)</f>
        <v>sugar</v>
      </c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1"/>
      <c r="AK26" s="359" t="str">
        <f>IF(A39="","",A39)</f>
        <v>ぷらむ</v>
      </c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1"/>
      <c r="AW26" s="368"/>
      <c r="AX26" s="369"/>
      <c r="AY26" s="369"/>
      <c r="AZ26" s="369"/>
      <c r="BA26" s="370"/>
      <c r="BB26" s="371"/>
      <c r="BC26" s="368"/>
      <c r="BD26" s="369"/>
      <c r="BE26" s="369"/>
      <c r="BF26" s="371"/>
      <c r="BG26" s="368"/>
      <c r="BH26" s="369"/>
      <c r="BI26" s="369"/>
      <c r="BJ26" s="369"/>
      <c r="BK26" s="370"/>
      <c r="BL26" s="371"/>
      <c r="BM26" s="368"/>
      <c r="BN26" s="369"/>
      <c r="BO26" s="369"/>
      <c r="BP26" s="371"/>
      <c r="CF26" s="244"/>
      <c r="CG26" s="221"/>
      <c r="CH26" s="221"/>
      <c r="CI26" s="221"/>
      <c r="CJ26" s="221"/>
      <c r="CK26" s="223"/>
    </row>
    <row r="27" spans="1:89" ht="13.5" customHeight="1" thickTop="1">
      <c r="A27" s="381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3"/>
      <c r="M27" s="362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4"/>
      <c r="Y27" s="362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4"/>
      <c r="AK27" s="362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4"/>
      <c r="AW27" s="372"/>
      <c r="AX27" s="373"/>
      <c r="AY27" s="373"/>
      <c r="AZ27" s="373"/>
      <c r="BA27" s="373"/>
      <c r="BB27" s="374"/>
      <c r="BC27" s="372"/>
      <c r="BD27" s="373"/>
      <c r="BE27" s="373"/>
      <c r="BF27" s="374"/>
      <c r="BG27" s="372"/>
      <c r="BH27" s="373"/>
      <c r="BI27" s="373"/>
      <c r="BJ27" s="373"/>
      <c r="BK27" s="373"/>
      <c r="BL27" s="374"/>
      <c r="BM27" s="372"/>
      <c r="BN27" s="373"/>
      <c r="BO27" s="373"/>
      <c r="BP27" s="374"/>
      <c r="CF27" s="206">
        <f>Y31+AK31</f>
        <v>4</v>
      </c>
      <c r="CG27" s="193">
        <f>AI31+AU31</f>
        <v>0</v>
      </c>
      <c r="CH27" s="193" t="e">
        <f>CF27/CG27</f>
        <v>#DIV/0!</v>
      </c>
      <c r="CI27" s="193">
        <f>AB30+AB31+AB32+AN30+AN31+AN32</f>
        <v>60</v>
      </c>
      <c r="CJ27" s="193">
        <f>AF30+AF31+AF32+AR30+AR31+AR32</f>
        <v>42</v>
      </c>
      <c r="CK27" s="196">
        <f>CI27/CJ27</f>
        <v>1.4285714285714286</v>
      </c>
    </row>
    <row r="28" spans="1:89" ht="13.5" customHeight="1">
      <c r="A28" s="338" t="s">
        <v>13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40"/>
      <c r="M28" s="335"/>
      <c r="N28" s="336"/>
      <c r="O28" s="337"/>
      <c r="P28" s="337"/>
      <c r="Q28" s="337"/>
      <c r="R28" s="337"/>
      <c r="S28" s="337"/>
      <c r="T28" s="336"/>
      <c r="U28" s="336"/>
      <c r="V28" s="336"/>
      <c r="W28" s="336"/>
      <c r="X28" s="343"/>
      <c r="Y28" s="357">
        <v>2</v>
      </c>
      <c r="Z28" s="358"/>
      <c r="AA28" s="333" t="s">
        <v>25</v>
      </c>
      <c r="AB28" s="333"/>
      <c r="AC28" s="333"/>
      <c r="AD28" s="333"/>
      <c r="AE28" s="333"/>
      <c r="AF28" s="358">
        <v>1</v>
      </c>
      <c r="AG28" s="358"/>
      <c r="AH28" s="332" t="s">
        <v>26</v>
      </c>
      <c r="AI28" s="332"/>
      <c r="AJ28" s="334"/>
      <c r="AK28" s="357">
        <v>2</v>
      </c>
      <c r="AL28" s="358"/>
      <c r="AM28" s="333" t="s">
        <v>25</v>
      </c>
      <c r="AN28" s="333"/>
      <c r="AO28" s="333"/>
      <c r="AP28" s="333"/>
      <c r="AQ28" s="333"/>
      <c r="AR28" s="358">
        <v>2</v>
      </c>
      <c r="AS28" s="358"/>
      <c r="AT28" s="332" t="s">
        <v>26</v>
      </c>
      <c r="AU28" s="332"/>
      <c r="AV28" s="334"/>
      <c r="AW28" s="344">
        <f>IF(M31=2,1,0)+IF(Y31=2,1,0)+IF(AK31=2,1,0)</f>
        <v>2</v>
      </c>
      <c r="AX28" s="345"/>
      <c r="AY28" s="51"/>
      <c r="AZ28" s="51"/>
      <c r="BA28" s="345">
        <f>IF(W31=2,1,0)+IF(AI31=2,1,0)+IF(AU31=2,1,0)</f>
        <v>0</v>
      </c>
      <c r="BB28" s="350"/>
      <c r="BC28" s="289" t="str">
        <f>IF((W31+AI31+AU31)=0,"4/0",(M31+Y31+AK31)/(W31+AI31+AU31))</f>
        <v>4/0</v>
      </c>
      <c r="BD28" s="290"/>
      <c r="BE28" s="290"/>
      <c r="BF28" s="291"/>
      <c r="BG28" s="298">
        <f>(P30+P31+P32+AB30+AB31+AB32+AN30+AN31+AN32)/(T30+T31+T32+AF30+AF31+AF32+AR30+AR31+AR32)</f>
        <v>1.4285714285714286</v>
      </c>
      <c r="BH28" s="299"/>
      <c r="BI28" s="299"/>
      <c r="BJ28" s="299"/>
      <c r="BK28" s="299"/>
      <c r="BL28" s="300"/>
      <c r="BM28" s="307">
        <v>1</v>
      </c>
      <c r="BN28" s="308"/>
      <c r="BO28" s="308"/>
      <c r="BP28" s="309"/>
      <c r="CF28" s="207"/>
      <c r="CG28" s="194"/>
      <c r="CH28" s="194"/>
      <c r="CI28" s="194"/>
      <c r="CJ28" s="194"/>
      <c r="CK28" s="197"/>
    </row>
    <row r="29" spans="1:89" ht="13.5" customHeight="1">
      <c r="A29" s="316" t="s">
        <v>52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8"/>
      <c r="M29" s="327"/>
      <c r="N29" s="328"/>
      <c r="O29" s="328"/>
      <c r="P29" s="328"/>
      <c r="Q29" s="328"/>
      <c r="R29" s="329"/>
      <c r="S29" s="329"/>
      <c r="T29" s="329"/>
      <c r="U29" s="329"/>
      <c r="V29" s="329"/>
      <c r="W29" s="329"/>
      <c r="X29" s="330"/>
      <c r="Y29" s="323" t="s">
        <v>27</v>
      </c>
      <c r="Z29" s="324"/>
      <c r="AA29" s="324"/>
      <c r="AB29" s="324"/>
      <c r="AC29" s="324"/>
      <c r="AD29" s="355"/>
      <c r="AE29" s="355"/>
      <c r="AF29" s="355"/>
      <c r="AG29" s="355"/>
      <c r="AH29" s="355"/>
      <c r="AI29" s="355"/>
      <c r="AJ29" s="356"/>
      <c r="AK29" s="323" t="s">
        <v>27</v>
      </c>
      <c r="AL29" s="324"/>
      <c r="AM29" s="324"/>
      <c r="AN29" s="324"/>
      <c r="AO29" s="324"/>
      <c r="AP29" s="355"/>
      <c r="AQ29" s="355"/>
      <c r="AR29" s="355"/>
      <c r="AS29" s="355"/>
      <c r="AT29" s="355"/>
      <c r="AU29" s="355"/>
      <c r="AV29" s="356"/>
      <c r="AW29" s="346"/>
      <c r="AX29" s="347"/>
      <c r="AY29" s="52"/>
      <c r="AZ29" s="52"/>
      <c r="BA29" s="347"/>
      <c r="BB29" s="351"/>
      <c r="BC29" s="292"/>
      <c r="BD29" s="293"/>
      <c r="BE29" s="293"/>
      <c r="BF29" s="294"/>
      <c r="BG29" s="301"/>
      <c r="BH29" s="302"/>
      <c r="BI29" s="302"/>
      <c r="BJ29" s="302"/>
      <c r="BK29" s="302"/>
      <c r="BL29" s="303"/>
      <c r="BM29" s="310"/>
      <c r="BN29" s="311"/>
      <c r="BO29" s="311"/>
      <c r="BP29" s="312"/>
      <c r="CF29" s="207"/>
      <c r="CG29" s="194"/>
      <c r="CH29" s="194"/>
      <c r="CI29" s="194"/>
      <c r="CJ29" s="194"/>
      <c r="CK29" s="197"/>
    </row>
    <row r="30" spans="1:89" ht="13.5" customHeight="1">
      <c r="A30" s="319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8"/>
      <c r="M30" s="283"/>
      <c r="N30" s="257"/>
      <c r="O30" s="265"/>
      <c r="P30" s="267"/>
      <c r="Q30" s="267"/>
      <c r="R30" s="257"/>
      <c r="S30" s="257"/>
      <c r="T30" s="257"/>
      <c r="U30" s="257"/>
      <c r="V30" s="265"/>
      <c r="W30" s="267"/>
      <c r="X30" s="268"/>
      <c r="Y30" s="288" t="str">
        <f>IF(Y31=2,"○",IF(AI31=2,"●",""))</f>
        <v>○</v>
      </c>
      <c r="Z30" s="269"/>
      <c r="AA30" s="280" t="s">
        <v>28</v>
      </c>
      <c r="AB30" s="353">
        <v>15</v>
      </c>
      <c r="AC30" s="353"/>
      <c r="AD30" s="269" t="s">
        <v>29</v>
      </c>
      <c r="AE30" s="269"/>
      <c r="AF30" s="354">
        <v>12</v>
      </c>
      <c r="AG30" s="354"/>
      <c r="AH30" s="280" t="s">
        <v>30</v>
      </c>
      <c r="AI30" s="275"/>
      <c r="AJ30" s="282"/>
      <c r="AK30" s="288" t="str">
        <f>IF(AK31=2,"○",IF(AU31=2,"●",""))</f>
        <v>○</v>
      </c>
      <c r="AL30" s="269"/>
      <c r="AM30" s="280" t="s">
        <v>28</v>
      </c>
      <c r="AN30" s="353">
        <v>15</v>
      </c>
      <c r="AO30" s="353"/>
      <c r="AP30" s="269" t="s">
        <v>29</v>
      </c>
      <c r="AQ30" s="269"/>
      <c r="AR30" s="354">
        <v>11</v>
      </c>
      <c r="AS30" s="354"/>
      <c r="AT30" s="280" t="s">
        <v>30</v>
      </c>
      <c r="AU30" s="275"/>
      <c r="AV30" s="282"/>
      <c r="AW30" s="346"/>
      <c r="AX30" s="347"/>
      <c r="AY30" s="269" t="s">
        <v>29</v>
      </c>
      <c r="AZ30" s="270"/>
      <c r="BA30" s="347"/>
      <c r="BB30" s="351"/>
      <c r="BC30" s="292"/>
      <c r="BD30" s="293"/>
      <c r="BE30" s="293"/>
      <c r="BF30" s="294"/>
      <c r="BG30" s="301"/>
      <c r="BH30" s="302"/>
      <c r="BI30" s="302"/>
      <c r="BJ30" s="302"/>
      <c r="BK30" s="302"/>
      <c r="BL30" s="303"/>
      <c r="BM30" s="310"/>
      <c r="BN30" s="311"/>
      <c r="BO30" s="311"/>
      <c r="BP30" s="312"/>
      <c r="CF30" s="207"/>
      <c r="CG30" s="194"/>
      <c r="CH30" s="194"/>
      <c r="CI30" s="194"/>
      <c r="CJ30" s="194"/>
      <c r="CK30" s="197"/>
    </row>
    <row r="31" spans="1:89" ht="13.5" customHeight="1">
      <c r="A31" s="319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8"/>
      <c r="M31" s="284"/>
      <c r="N31" s="285"/>
      <c r="O31" s="265"/>
      <c r="P31" s="267"/>
      <c r="Q31" s="267"/>
      <c r="R31" s="257"/>
      <c r="S31" s="257"/>
      <c r="T31" s="257"/>
      <c r="U31" s="257"/>
      <c r="V31" s="265"/>
      <c r="W31" s="258"/>
      <c r="X31" s="259"/>
      <c r="Y31" s="271">
        <f>IF(AB30&gt;AF30,1,0)+IF(AB31&gt;AF31,1,0)+IF(AB32&gt;AF32,1,0)</f>
        <v>2</v>
      </c>
      <c r="Z31" s="272"/>
      <c r="AA31" s="280"/>
      <c r="AB31" s="353">
        <v>15</v>
      </c>
      <c r="AC31" s="353"/>
      <c r="AD31" s="269" t="s">
        <v>29</v>
      </c>
      <c r="AE31" s="269"/>
      <c r="AF31" s="354">
        <v>12</v>
      </c>
      <c r="AG31" s="354"/>
      <c r="AH31" s="280"/>
      <c r="AI31" s="276">
        <f>IF(AF30&gt;AB30,1,0)+IF(AF31&gt;AB31,1,0)+IF(AF32&gt;AB32,1,0)</f>
        <v>0</v>
      </c>
      <c r="AJ31" s="277"/>
      <c r="AK31" s="271">
        <f>IF(AN30&gt;AR30,1,0)+IF(AN31&gt;AR31,1,0)+IF(AN32&gt;AR32,1,0)</f>
        <v>2</v>
      </c>
      <c r="AL31" s="272"/>
      <c r="AM31" s="280"/>
      <c r="AN31" s="353">
        <v>15</v>
      </c>
      <c r="AO31" s="353"/>
      <c r="AP31" s="269" t="s">
        <v>29</v>
      </c>
      <c r="AQ31" s="269"/>
      <c r="AR31" s="354">
        <v>7</v>
      </c>
      <c r="AS31" s="354"/>
      <c r="AT31" s="280"/>
      <c r="AU31" s="276">
        <f>IF(AR30&gt;AN30,1,0)+IF(AR31&gt;AN31,1,0)+IF(AR32&gt;AN32,1,0)</f>
        <v>0</v>
      </c>
      <c r="AV31" s="277"/>
      <c r="AW31" s="346"/>
      <c r="AX31" s="347"/>
      <c r="AY31" s="52"/>
      <c r="AZ31" s="52"/>
      <c r="BA31" s="347"/>
      <c r="BB31" s="351"/>
      <c r="BC31" s="292"/>
      <c r="BD31" s="293"/>
      <c r="BE31" s="293"/>
      <c r="BF31" s="294"/>
      <c r="BG31" s="301"/>
      <c r="BH31" s="302"/>
      <c r="BI31" s="302"/>
      <c r="BJ31" s="302"/>
      <c r="BK31" s="302"/>
      <c r="BL31" s="303"/>
      <c r="BM31" s="310"/>
      <c r="BN31" s="311"/>
      <c r="BO31" s="311"/>
      <c r="BP31" s="312"/>
      <c r="CF31" s="207"/>
      <c r="CG31" s="194"/>
      <c r="CH31" s="194"/>
      <c r="CI31" s="194"/>
      <c r="CJ31" s="194"/>
      <c r="CK31" s="197"/>
    </row>
    <row r="32" spans="1:89" ht="13.5" customHeigh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2"/>
      <c r="M32" s="286"/>
      <c r="N32" s="287"/>
      <c r="O32" s="266"/>
      <c r="P32" s="264"/>
      <c r="Q32" s="264"/>
      <c r="R32" s="245"/>
      <c r="S32" s="245"/>
      <c r="T32" s="245"/>
      <c r="U32" s="245"/>
      <c r="V32" s="266"/>
      <c r="W32" s="260"/>
      <c r="X32" s="261"/>
      <c r="Y32" s="273"/>
      <c r="Z32" s="274"/>
      <c r="AA32" s="281"/>
      <c r="AB32" s="341"/>
      <c r="AC32" s="341"/>
      <c r="AD32" s="263" t="s">
        <v>29</v>
      </c>
      <c r="AE32" s="263"/>
      <c r="AF32" s="342"/>
      <c r="AG32" s="342"/>
      <c r="AH32" s="281"/>
      <c r="AI32" s="278"/>
      <c r="AJ32" s="279"/>
      <c r="AK32" s="273"/>
      <c r="AL32" s="274"/>
      <c r="AM32" s="281"/>
      <c r="AN32" s="341"/>
      <c r="AO32" s="341"/>
      <c r="AP32" s="263" t="s">
        <v>29</v>
      </c>
      <c r="AQ32" s="263"/>
      <c r="AR32" s="342"/>
      <c r="AS32" s="342"/>
      <c r="AT32" s="281"/>
      <c r="AU32" s="278"/>
      <c r="AV32" s="279"/>
      <c r="AW32" s="348"/>
      <c r="AX32" s="349"/>
      <c r="AY32" s="53"/>
      <c r="AZ32" s="53"/>
      <c r="BA32" s="349"/>
      <c r="BB32" s="352"/>
      <c r="BC32" s="295"/>
      <c r="BD32" s="296"/>
      <c r="BE32" s="296"/>
      <c r="BF32" s="297"/>
      <c r="BG32" s="304"/>
      <c r="BH32" s="305"/>
      <c r="BI32" s="305"/>
      <c r="BJ32" s="305"/>
      <c r="BK32" s="305"/>
      <c r="BL32" s="306"/>
      <c r="BM32" s="313"/>
      <c r="BN32" s="314"/>
      <c r="BO32" s="314"/>
      <c r="BP32" s="315"/>
      <c r="CF32" s="207">
        <f>M36+AK36</f>
        <v>2</v>
      </c>
      <c r="CG32" s="194">
        <f>W36+AU36</f>
        <v>2</v>
      </c>
      <c r="CH32" s="193">
        <f>CF32/CG32</f>
        <v>1</v>
      </c>
      <c r="CI32" s="194">
        <f>P35+P36+P37+AN35+AN36+AN37</f>
        <v>55</v>
      </c>
      <c r="CJ32" s="194">
        <f>T35+T36+T37+AR35+AR36+AR37</f>
        <v>56</v>
      </c>
      <c r="CK32" s="196">
        <f>CI32/CJ32</f>
        <v>0.9821428571428571</v>
      </c>
    </row>
    <row r="33" spans="1:89" ht="13.5" customHeight="1">
      <c r="A33" s="338" t="s">
        <v>14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31">
        <f>IF(Y28="","",Y28)</f>
        <v>2</v>
      </c>
      <c r="N33" s="332"/>
      <c r="O33" s="333" t="s">
        <v>25</v>
      </c>
      <c r="P33" s="333"/>
      <c r="Q33" s="333"/>
      <c r="R33" s="333"/>
      <c r="S33" s="333"/>
      <c r="T33" s="332">
        <f>IF(AF28="","",AF28)</f>
        <v>1</v>
      </c>
      <c r="U33" s="332"/>
      <c r="V33" s="332" t="s">
        <v>26</v>
      </c>
      <c r="W33" s="332"/>
      <c r="X33" s="334"/>
      <c r="Y33" s="335"/>
      <c r="Z33" s="336"/>
      <c r="AA33" s="337"/>
      <c r="AB33" s="337"/>
      <c r="AC33" s="337"/>
      <c r="AD33" s="337"/>
      <c r="AE33" s="337"/>
      <c r="AF33" s="336"/>
      <c r="AG33" s="336"/>
      <c r="AH33" s="336"/>
      <c r="AI33" s="336"/>
      <c r="AJ33" s="343"/>
      <c r="AK33" s="357">
        <v>2</v>
      </c>
      <c r="AL33" s="358"/>
      <c r="AM33" s="333" t="s">
        <v>25</v>
      </c>
      <c r="AN33" s="333"/>
      <c r="AO33" s="333"/>
      <c r="AP33" s="333"/>
      <c r="AQ33" s="333"/>
      <c r="AR33" s="358">
        <v>3</v>
      </c>
      <c r="AS33" s="358"/>
      <c r="AT33" s="332" t="s">
        <v>26</v>
      </c>
      <c r="AU33" s="332"/>
      <c r="AV33" s="334"/>
      <c r="AW33" s="344">
        <f>IF(M36=2,1,0)+IF(Y36=2,1,0)+IF(AK36=2,1,0)</f>
        <v>1</v>
      </c>
      <c r="AX33" s="345"/>
      <c r="AY33" s="51"/>
      <c r="AZ33" s="51"/>
      <c r="BA33" s="345">
        <f>IF(W36=2,1,0)+IF(AI36=2,1,0)+IF(AU36=2,1,0)</f>
        <v>1</v>
      </c>
      <c r="BB33" s="350"/>
      <c r="BC33" s="289">
        <f>IF((W36+AI36+AU36)=0,"4/0",(M36+Y36+AK36)/(W36+AI36+AU36))</f>
        <v>1</v>
      </c>
      <c r="BD33" s="290"/>
      <c r="BE33" s="290"/>
      <c r="BF33" s="291"/>
      <c r="BG33" s="298">
        <f>(P35+P36+P37+AB35+AB36+AB37+AN35+AN36+AN37)/(T35+T36+T37+AF35+AF36+AF37+AR35+AR36+AR37)</f>
        <v>0.9821428571428571</v>
      </c>
      <c r="BH33" s="299"/>
      <c r="BI33" s="299"/>
      <c r="BJ33" s="299"/>
      <c r="BK33" s="299"/>
      <c r="BL33" s="300"/>
      <c r="BM33" s="307">
        <v>2</v>
      </c>
      <c r="BN33" s="308"/>
      <c r="BO33" s="308"/>
      <c r="BP33" s="309"/>
      <c r="CF33" s="207"/>
      <c r="CG33" s="194"/>
      <c r="CH33" s="194"/>
      <c r="CI33" s="194"/>
      <c r="CJ33" s="194"/>
      <c r="CK33" s="197"/>
    </row>
    <row r="34" spans="1:89" ht="13.5" customHeight="1">
      <c r="A34" s="316" t="s">
        <v>53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23" t="s">
        <v>27</v>
      </c>
      <c r="N34" s="324"/>
      <c r="O34" s="324"/>
      <c r="P34" s="324"/>
      <c r="Q34" s="324"/>
      <c r="R34" s="325" t="str">
        <f>IF(AD29="","",AD29)</f>
        <v/>
      </c>
      <c r="S34" s="325"/>
      <c r="T34" s="325"/>
      <c r="U34" s="325"/>
      <c r="V34" s="325"/>
      <c r="W34" s="325"/>
      <c r="X34" s="326"/>
      <c r="Y34" s="327"/>
      <c r="Z34" s="328"/>
      <c r="AA34" s="328"/>
      <c r="AB34" s="328"/>
      <c r="AC34" s="328"/>
      <c r="AD34" s="329"/>
      <c r="AE34" s="329"/>
      <c r="AF34" s="329"/>
      <c r="AG34" s="329"/>
      <c r="AH34" s="329"/>
      <c r="AI34" s="329"/>
      <c r="AJ34" s="330"/>
      <c r="AK34" s="323" t="s">
        <v>27</v>
      </c>
      <c r="AL34" s="324"/>
      <c r="AM34" s="324"/>
      <c r="AN34" s="324"/>
      <c r="AO34" s="324"/>
      <c r="AP34" s="355"/>
      <c r="AQ34" s="355"/>
      <c r="AR34" s="355"/>
      <c r="AS34" s="355"/>
      <c r="AT34" s="355"/>
      <c r="AU34" s="355"/>
      <c r="AV34" s="356"/>
      <c r="AW34" s="346"/>
      <c r="AX34" s="347"/>
      <c r="AY34" s="52"/>
      <c r="AZ34" s="52"/>
      <c r="BA34" s="347"/>
      <c r="BB34" s="351"/>
      <c r="BC34" s="292"/>
      <c r="BD34" s="293"/>
      <c r="BE34" s="293"/>
      <c r="BF34" s="294"/>
      <c r="BG34" s="301"/>
      <c r="BH34" s="302"/>
      <c r="BI34" s="302"/>
      <c r="BJ34" s="302"/>
      <c r="BK34" s="302"/>
      <c r="BL34" s="303"/>
      <c r="BM34" s="310"/>
      <c r="BN34" s="311"/>
      <c r="BO34" s="311"/>
      <c r="BP34" s="312"/>
      <c r="CF34" s="207"/>
      <c r="CG34" s="194"/>
      <c r="CH34" s="194"/>
      <c r="CI34" s="194"/>
      <c r="CJ34" s="194"/>
      <c r="CK34" s="197"/>
    </row>
    <row r="35" spans="1:89" ht="13.5" customHeight="1">
      <c r="A35" s="319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8"/>
      <c r="M35" s="288" t="str">
        <f>IF(M36=2,"○",IF(W36=2,"●",""))</f>
        <v>●</v>
      </c>
      <c r="N35" s="269"/>
      <c r="O35" s="280" t="s">
        <v>28</v>
      </c>
      <c r="P35" s="275">
        <f>AF30</f>
        <v>12</v>
      </c>
      <c r="Q35" s="275"/>
      <c r="R35" s="269" t="s">
        <v>29</v>
      </c>
      <c r="S35" s="269"/>
      <c r="T35" s="269">
        <f>AB30</f>
        <v>15</v>
      </c>
      <c r="U35" s="269"/>
      <c r="V35" s="280" t="s">
        <v>30</v>
      </c>
      <c r="W35" s="275"/>
      <c r="X35" s="282"/>
      <c r="Y35" s="283"/>
      <c r="Z35" s="257"/>
      <c r="AA35" s="265"/>
      <c r="AB35" s="267"/>
      <c r="AC35" s="267"/>
      <c r="AD35" s="257"/>
      <c r="AE35" s="257"/>
      <c r="AF35" s="257"/>
      <c r="AG35" s="257"/>
      <c r="AH35" s="265"/>
      <c r="AI35" s="267"/>
      <c r="AJ35" s="268"/>
      <c r="AK35" s="288" t="str">
        <f>IF(AK36=2,"○",IF(AU36=2,"●",""))</f>
        <v>○</v>
      </c>
      <c r="AL35" s="269"/>
      <c r="AM35" s="280" t="s">
        <v>28</v>
      </c>
      <c r="AN35" s="353">
        <v>15</v>
      </c>
      <c r="AO35" s="353"/>
      <c r="AP35" s="269" t="s">
        <v>29</v>
      </c>
      <c r="AQ35" s="269"/>
      <c r="AR35" s="354">
        <v>12</v>
      </c>
      <c r="AS35" s="354"/>
      <c r="AT35" s="280" t="s">
        <v>30</v>
      </c>
      <c r="AU35" s="275"/>
      <c r="AV35" s="282"/>
      <c r="AW35" s="346"/>
      <c r="AX35" s="347"/>
      <c r="AY35" s="269" t="s">
        <v>29</v>
      </c>
      <c r="AZ35" s="270"/>
      <c r="BA35" s="347"/>
      <c r="BB35" s="351"/>
      <c r="BC35" s="292"/>
      <c r="BD35" s="293"/>
      <c r="BE35" s="293"/>
      <c r="BF35" s="294"/>
      <c r="BG35" s="301"/>
      <c r="BH35" s="302"/>
      <c r="BI35" s="302"/>
      <c r="BJ35" s="302"/>
      <c r="BK35" s="302"/>
      <c r="BL35" s="303"/>
      <c r="BM35" s="310"/>
      <c r="BN35" s="311"/>
      <c r="BO35" s="311"/>
      <c r="BP35" s="312"/>
      <c r="CF35" s="207"/>
      <c r="CG35" s="194"/>
      <c r="CH35" s="194"/>
      <c r="CI35" s="194"/>
      <c r="CJ35" s="194"/>
      <c r="CK35" s="197"/>
    </row>
    <row r="36" spans="1:89" ht="13.5" customHeight="1">
      <c r="A36" s="319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271">
        <f>AI31</f>
        <v>0</v>
      </c>
      <c r="N36" s="272"/>
      <c r="O36" s="280"/>
      <c r="P36" s="275">
        <f>AF31</f>
        <v>12</v>
      </c>
      <c r="Q36" s="275"/>
      <c r="R36" s="269" t="s">
        <v>29</v>
      </c>
      <c r="S36" s="269"/>
      <c r="T36" s="269">
        <f>AB31</f>
        <v>15</v>
      </c>
      <c r="U36" s="269"/>
      <c r="V36" s="280"/>
      <c r="W36" s="276">
        <f>Y31</f>
        <v>2</v>
      </c>
      <c r="X36" s="277"/>
      <c r="Y36" s="284"/>
      <c r="Z36" s="285"/>
      <c r="AA36" s="265"/>
      <c r="AB36" s="267"/>
      <c r="AC36" s="267"/>
      <c r="AD36" s="257"/>
      <c r="AE36" s="257"/>
      <c r="AF36" s="257"/>
      <c r="AG36" s="257"/>
      <c r="AH36" s="265"/>
      <c r="AI36" s="258"/>
      <c r="AJ36" s="259"/>
      <c r="AK36" s="271">
        <f>IF(AN35&gt;AR35,1,0)+IF(AN36&gt;AR36,1,0)+IF(AN37&gt;AR37,1,0)</f>
        <v>2</v>
      </c>
      <c r="AL36" s="272"/>
      <c r="AM36" s="280"/>
      <c r="AN36" s="353">
        <v>16</v>
      </c>
      <c r="AO36" s="353"/>
      <c r="AP36" s="269" t="s">
        <v>29</v>
      </c>
      <c r="AQ36" s="269"/>
      <c r="AR36" s="354">
        <v>14</v>
      </c>
      <c r="AS36" s="354"/>
      <c r="AT36" s="280"/>
      <c r="AU36" s="276">
        <f>IF(AR35&gt;AN35,1,0)+IF(AR36&gt;AN36,1,0)+IF(AR37&gt;AN37,1,0)</f>
        <v>0</v>
      </c>
      <c r="AV36" s="277"/>
      <c r="AW36" s="346"/>
      <c r="AX36" s="347"/>
      <c r="AY36" s="52"/>
      <c r="AZ36" s="52"/>
      <c r="BA36" s="347"/>
      <c r="BB36" s="351"/>
      <c r="BC36" s="292"/>
      <c r="BD36" s="293"/>
      <c r="BE36" s="293"/>
      <c r="BF36" s="294"/>
      <c r="BG36" s="301"/>
      <c r="BH36" s="302"/>
      <c r="BI36" s="302"/>
      <c r="BJ36" s="302"/>
      <c r="BK36" s="302"/>
      <c r="BL36" s="303"/>
      <c r="BM36" s="310"/>
      <c r="BN36" s="311"/>
      <c r="BO36" s="311"/>
      <c r="BP36" s="312"/>
      <c r="CF36" s="207"/>
      <c r="CG36" s="194"/>
      <c r="CH36" s="194"/>
      <c r="CI36" s="194"/>
      <c r="CJ36" s="194"/>
      <c r="CK36" s="197"/>
    </row>
    <row r="37" spans="1:89" ht="13.5" customHeight="1">
      <c r="A37" s="320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273"/>
      <c r="N37" s="274"/>
      <c r="O37" s="281"/>
      <c r="P37" s="262">
        <f>AF32</f>
        <v>0</v>
      </c>
      <c r="Q37" s="262"/>
      <c r="R37" s="263" t="s">
        <v>29</v>
      </c>
      <c r="S37" s="263"/>
      <c r="T37" s="263">
        <f>AB32</f>
        <v>0</v>
      </c>
      <c r="U37" s="263"/>
      <c r="V37" s="281"/>
      <c r="W37" s="278"/>
      <c r="X37" s="279"/>
      <c r="Y37" s="286"/>
      <c r="Z37" s="287"/>
      <c r="AA37" s="266"/>
      <c r="AB37" s="264"/>
      <c r="AC37" s="264"/>
      <c r="AD37" s="245"/>
      <c r="AE37" s="245"/>
      <c r="AF37" s="245"/>
      <c r="AG37" s="245"/>
      <c r="AH37" s="266"/>
      <c r="AI37" s="260"/>
      <c r="AJ37" s="261"/>
      <c r="AK37" s="273"/>
      <c r="AL37" s="274"/>
      <c r="AM37" s="281"/>
      <c r="AN37" s="341"/>
      <c r="AO37" s="341"/>
      <c r="AP37" s="263" t="s">
        <v>29</v>
      </c>
      <c r="AQ37" s="263"/>
      <c r="AR37" s="342"/>
      <c r="AS37" s="342"/>
      <c r="AT37" s="281"/>
      <c r="AU37" s="278"/>
      <c r="AV37" s="279"/>
      <c r="AW37" s="348"/>
      <c r="AX37" s="349"/>
      <c r="AY37" s="53"/>
      <c r="AZ37" s="53"/>
      <c r="BA37" s="349"/>
      <c r="BB37" s="352"/>
      <c r="BC37" s="295"/>
      <c r="BD37" s="296"/>
      <c r="BE37" s="296"/>
      <c r="BF37" s="297"/>
      <c r="BG37" s="304"/>
      <c r="BH37" s="305"/>
      <c r="BI37" s="305"/>
      <c r="BJ37" s="305"/>
      <c r="BK37" s="305"/>
      <c r="BL37" s="306"/>
      <c r="BM37" s="313"/>
      <c r="BN37" s="314"/>
      <c r="BO37" s="314"/>
      <c r="BP37" s="315"/>
      <c r="CF37" s="207">
        <f>M41+Y41</f>
        <v>0</v>
      </c>
      <c r="CG37" s="194">
        <f>W41+AI41</f>
        <v>4</v>
      </c>
      <c r="CH37" s="193">
        <f>CF37/CG37</f>
        <v>0</v>
      </c>
      <c r="CI37" s="194">
        <f>P40+P41+P42+AB40+AB41+AB42</f>
        <v>44</v>
      </c>
      <c r="CJ37" s="194">
        <f>T40+T41+T42+AF40+AF41+AF42</f>
        <v>61</v>
      </c>
      <c r="CK37" s="196">
        <f>CI37/CJ37</f>
        <v>0.72131147540983609</v>
      </c>
    </row>
    <row r="38" spans="1:89" ht="13.5" customHeight="1">
      <c r="A38" s="338" t="s">
        <v>15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331">
        <f>IF(AK28="","",AK28)</f>
        <v>2</v>
      </c>
      <c r="N38" s="332"/>
      <c r="O38" s="333" t="s">
        <v>25</v>
      </c>
      <c r="P38" s="333"/>
      <c r="Q38" s="333"/>
      <c r="R38" s="333"/>
      <c r="S38" s="333"/>
      <c r="T38" s="332">
        <f>IF(AR28="","",AR28)</f>
        <v>2</v>
      </c>
      <c r="U38" s="332"/>
      <c r="V38" s="332" t="s">
        <v>26</v>
      </c>
      <c r="W38" s="332"/>
      <c r="X38" s="334"/>
      <c r="Y38" s="331">
        <f>IF(AK33="","",AK33)</f>
        <v>2</v>
      </c>
      <c r="Z38" s="332"/>
      <c r="AA38" s="333" t="s">
        <v>25</v>
      </c>
      <c r="AB38" s="333"/>
      <c r="AC38" s="333"/>
      <c r="AD38" s="333"/>
      <c r="AE38" s="333"/>
      <c r="AF38" s="332">
        <f>IF(AR33="","",AR33)</f>
        <v>3</v>
      </c>
      <c r="AG38" s="332"/>
      <c r="AH38" s="332" t="s">
        <v>26</v>
      </c>
      <c r="AI38" s="332"/>
      <c r="AJ38" s="334"/>
      <c r="AK38" s="335"/>
      <c r="AL38" s="336"/>
      <c r="AM38" s="337"/>
      <c r="AN38" s="337"/>
      <c r="AO38" s="337"/>
      <c r="AP38" s="337"/>
      <c r="AQ38" s="337"/>
      <c r="AR38" s="336"/>
      <c r="AS38" s="336"/>
      <c r="AT38" s="336"/>
      <c r="AU38" s="336"/>
      <c r="AV38" s="343"/>
      <c r="AW38" s="344">
        <f>IF(M41=2,1,0)+IF(Y41=2,1,0)+IF(AK41=2,1,0)</f>
        <v>0</v>
      </c>
      <c r="AX38" s="345"/>
      <c r="AY38" s="51"/>
      <c r="AZ38" s="51"/>
      <c r="BA38" s="345">
        <f>IF(W41=2,1,0)+IF(AI41=2,1,0)+IF(AU41=2,1,0)</f>
        <v>2</v>
      </c>
      <c r="BB38" s="350"/>
      <c r="BC38" s="289">
        <f>IF((W41+AI41+AU41)=0,"4/0",(M41+Y41+AK41)/(W41+AI41+AU41))</f>
        <v>0</v>
      </c>
      <c r="BD38" s="290"/>
      <c r="BE38" s="290"/>
      <c r="BF38" s="291"/>
      <c r="BG38" s="298">
        <f>(P40+P41+P42+AB40+AB41+AB42+AN40+AN41+AN42)/(T40+T41+T42+AF40+AF41+AF42+AR40+AR41+AR42)</f>
        <v>0.72131147540983609</v>
      </c>
      <c r="BH38" s="299"/>
      <c r="BI38" s="299"/>
      <c r="BJ38" s="299"/>
      <c r="BK38" s="299"/>
      <c r="BL38" s="300"/>
      <c r="BM38" s="307">
        <v>3</v>
      </c>
      <c r="BN38" s="308"/>
      <c r="BO38" s="308"/>
      <c r="BP38" s="309"/>
      <c r="CF38" s="207"/>
      <c r="CG38" s="194"/>
      <c r="CH38" s="194"/>
      <c r="CI38" s="194"/>
      <c r="CJ38" s="194"/>
      <c r="CK38" s="197"/>
    </row>
    <row r="39" spans="1:89" ht="13.5" customHeight="1">
      <c r="A39" s="316" t="s">
        <v>55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8"/>
      <c r="M39" s="323" t="s">
        <v>27</v>
      </c>
      <c r="N39" s="324"/>
      <c r="O39" s="324"/>
      <c r="P39" s="324"/>
      <c r="Q39" s="324"/>
      <c r="R39" s="325" t="str">
        <f>IF(AP29="","",AP29)</f>
        <v/>
      </c>
      <c r="S39" s="325"/>
      <c r="T39" s="325"/>
      <c r="U39" s="325"/>
      <c r="V39" s="325"/>
      <c r="W39" s="325"/>
      <c r="X39" s="326"/>
      <c r="Y39" s="323" t="s">
        <v>27</v>
      </c>
      <c r="Z39" s="324"/>
      <c r="AA39" s="324"/>
      <c r="AB39" s="324"/>
      <c r="AC39" s="324"/>
      <c r="AD39" s="325" t="str">
        <f>IF(AP34="","",AP34)</f>
        <v/>
      </c>
      <c r="AE39" s="325"/>
      <c r="AF39" s="325"/>
      <c r="AG39" s="325"/>
      <c r="AH39" s="325"/>
      <c r="AI39" s="325"/>
      <c r="AJ39" s="326"/>
      <c r="AK39" s="327"/>
      <c r="AL39" s="328"/>
      <c r="AM39" s="328"/>
      <c r="AN39" s="328"/>
      <c r="AO39" s="328"/>
      <c r="AP39" s="329"/>
      <c r="AQ39" s="329"/>
      <c r="AR39" s="329"/>
      <c r="AS39" s="329"/>
      <c r="AT39" s="329"/>
      <c r="AU39" s="329"/>
      <c r="AV39" s="330"/>
      <c r="AW39" s="346"/>
      <c r="AX39" s="347"/>
      <c r="AY39" s="52"/>
      <c r="AZ39" s="52"/>
      <c r="BA39" s="347"/>
      <c r="BB39" s="351"/>
      <c r="BC39" s="292"/>
      <c r="BD39" s="293"/>
      <c r="BE39" s="293"/>
      <c r="BF39" s="294"/>
      <c r="BG39" s="301"/>
      <c r="BH39" s="302"/>
      <c r="BI39" s="302"/>
      <c r="BJ39" s="302"/>
      <c r="BK39" s="302"/>
      <c r="BL39" s="303"/>
      <c r="BM39" s="310"/>
      <c r="BN39" s="311"/>
      <c r="BO39" s="311"/>
      <c r="BP39" s="312"/>
      <c r="CF39" s="207"/>
      <c r="CG39" s="194"/>
      <c r="CH39" s="194"/>
      <c r="CI39" s="194"/>
      <c r="CJ39" s="194"/>
      <c r="CK39" s="197"/>
    </row>
    <row r="40" spans="1:89" ht="13.5" customHeight="1">
      <c r="A40" s="319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8"/>
      <c r="M40" s="288" t="str">
        <f>IF(M41=2,"○",IF(W41=2,"●",""))</f>
        <v>●</v>
      </c>
      <c r="N40" s="269"/>
      <c r="O40" s="280" t="s">
        <v>28</v>
      </c>
      <c r="P40" s="275">
        <f>AR30</f>
        <v>11</v>
      </c>
      <c r="Q40" s="275"/>
      <c r="R40" s="269" t="s">
        <v>29</v>
      </c>
      <c r="S40" s="269"/>
      <c r="T40" s="269">
        <f>AN30</f>
        <v>15</v>
      </c>
      <c r="U40" s="269"/>
      <c r="V40" s="280" t="s">
        <v>30</v>
      </c>
      <c r="W40" s="275"/>
      <c r="X40" s="282"/>
      <c r="Y40" s="288" t="str">
        <f>IF(Y41=2,"○",IF(AI41=2,"●",""))</f>
        <v>●</v>
      </c>
      <c r="Z40" s="269"/>
      <c r="AA40" s="280" t="s">
        <v>28</v>
      </c>
      <c r="AB40" s="275">
        <f>AR35</f>
        <v>12</v>
      </c>
      <c r="AC40" s="275"/>
      <c r="AD40" s="269" t="s">
        <v>29</v>
      </c>
      <c r="AE40" s="269"/>
      <c r="AF40" s="269">
        <f>AN35</f>
        <v>15</v>
      </c>
      <c r="AG40" s="269"/>
      <c r="AH40" s="280" t="s">
        <v>30</v>
      </c>
      <c r="AI40" s="275"/>
      <c r="AJ40" s="282"/>
      <c r="AK40" s="283"/>
      <c r="AL40" s="257"/>
      <c r="AM40" s="265"/>
      <c r="AN40" s="267"/>
      <c r="AO40" s="267"/>
      <c r="AP40" s="257"/>
      <c r="AQ40" s="257"/>
      <c r="AR40" s="257"/>
      <c r="AS40" s="257"/>
      <c r="AT40" s="265"/>
      <c r="AU40" s="267"/>
      <c r="AV40" s="268"/>
      <c r="AW40" s="346"/>
      <c r="AX40" s="347"/>
      <c r="AY40" s="269" t="s">
        <v>29</v>
      </c>
      <c r="AZ40" s="270"/>
      <c r="BA40" s="347"/>
      <c r="BB40" s="351"/>
      <c r="BC40" s="292"/>
      <c r="BD40" s="293"/>
      <c r="BE40" s="293"/>
      <c r="BF40" s="294"/>
      <c r="BG40" s="301"/>
      <c r="BH40" s="302"/>
      <c r="BI40" s="302"/>
      <c r="BJ40" s="302"/>
      <c r="BK40" s="302"/>
      <c r="BL40" s="303"/>
      <c r="BM40" s="310"/>
      <c r="BN40" s="311"/>
      <c r="BO40" s="311"/>
      <c r="BP40" s="312"/>
      <c r="CF40" s="207"/>
      <c r="CG40" s="194"/>
      <c r="CH40" s="194"/>
      <c r="CI40" s="194"/>
      <c r="CJ40" s="194"/>
      <c r="CK40" s="197"/>
    </row>
    <row r="41" spans="1:89" ht="13.5" customHeight="1" thickBot="1">
      <c r="A41" s="319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8"/>
      <c r="M41" s="271">
        <f>AU31</f>
        <v>0</v>
      </c>
      <c r="N41" s="272"/>
      <c r="O41" s="280"/>
      <c r="P41" s="275">
        <f>AR31</f>
        <v>7</v>
      </c>
      <c r="Q41" s="275"/>
      <c r="R41" s="269" t="s">
        <v>29</v>
      </c>
      <c r="S41" s="269"/>
      <c r="T41" s="269">
        <f>AN31</f>
        <v>15</v>
      </c>
      <c r="U41" s="269"/>
      <c r="V41" s="280"/>
      <c r="W41" s="276">
        <f>AK31</f>
        <v>2</v>
      </c>
      <c r="X41" s="277"/>
      <c r="Y41" s="271">
        <f>AU36</f>
        <v>0</v>
      </c>
      <c r="Z41" s="272"/>
      <c r="AA41" s="280"/>
      <c r="AB41" s="275">
        <f>AR36</f>
        <v>14</v>
      </c>
      <c r="AC41" s="275"/>
      <c r="AD41" s="269" t="s">
        <v>29</v>
      </c>
      <c r="AE41" s="269"/>
      <c r="AF41" s="269">
        <f>AN36</f>
        <v>16</v>
      </c>
      <c r="AG41" s="269"/>
      <c r="AH41" s="280"/>
      <c r="AI41" s="276">
        <f>AK36</f>
        <v>2</v>
      </c>
      <c r="AJ41" s="277"/>
      <c r="AK41" s="284"/>
      <c r="AL41" s="285"/>
      <c r="AM41" s="265"/>
      <c r="AN41" s="267"/>
      <c r="AO41" s="267"/>
      <c r="AP41" s="257"/>
      <c r="AQ41" s="257"/>
      <c r="AR41" s="257"/>
      <c r="AS41" s="257"/>
      <c r="AT41" s="265"/>
      <c r="AU41" s="258"/>
      <c r="AV41" s="259"/>
      <c r="AW41" s="346"/>
      <c r="AX41" s="347"/>
      <c r="AY41" s="52"/>
      <c r="AZ41" s="52"/>
      <c r="BA41" s="347"/>
      <c r="BB41" s="351"/>
      <c r="BC41" s="292"/>
      <c r="BD41" s="293"/>
      <c r="BE41" s="293"/>
      <c r="BF41" s="294"/>
      <c r="BG41" s="301"/>
      <c r="BH41" s="302"/>
      <c r="BI41" s="302"/>
      <c r="BJ41" s="302"/>
      <c r="BK41" s="302"/>
      <c r="BL41" s="303"/>
      <c r="BM41" s="310"/>
      <c r="BN41" s="311"/>
      <c r="BO41" s="311"/>
      <c r="BP41" s="312"/>
      <c r="CF41" s="208"/>
      <c r="CG41" s="195"/>
      <c r="CH41" s="195"/>
      <c r="CI41" s="195"/>
      <c r="CJ41" s="195"/>
      <c r="CK41" s="198"/>
    </row>
    <row r="42" spans="1:89" ht="13.5" customHeight="1">
      <c r="A42" s="320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2"/>
      <c r="M42" s="273"/>
      <c r="N42" s="274"/>
      <c r="O42" s="281"/>
      <c r="P42" s="262">
        <f>AR32</f>
        <v>0</v>
      </c>
      <c r="Q42" s="262"/>
      <c r="R42" s="263" t="s">
        <v>29</v>
      </c>
      <c r="S42" s="263"/>
      <c r="T42" s="263">
        <f>AN32</f>
        <v>0</v>
      </c>
      <c r="U42" s="263"/>
      <c r="V42" s="281"/>
      <c r="W42" s="278"/>
      <c r="X42" s="279"/>
      <c r="Y42" s="273"/>
      <c r="Z42" s="274"/>
      <c r="AA42" s="281"/>
      <c r="AB42" s="262">
        <f>AR37</f>
        <v>0</v>
      </c>
      <c r="AC42" s="262"/>
      <c r="AD42" s="263" t="s">
        <v>29</v>
      </c>
      <c r="AE42" s="263"/>
      <c r="AF42" s="263">
        <f>AN37</f>
        <v>0</v>
      </c>
      <c r="AG42" s="263"/>
      <c r="AH42" s="281"/>
      <c r="AI42" s="278"/>
      <c r="AJ42" s="279"/>
      <c r="AK42" s="286"/>
      <c r="AL42" s="287"/>
      <c r="AM42" s="266"/>
      <c r="AN42" s="264"/>
      <c r="AO42" s="264"/>
      <c r="AP42" s="245"/>
      <c r="AQ42" s="245"/>
      <c r="AR42" s="245"/>
      <c r="AS42" s="245"/>
      <c r="AT42" s="266"/>
      <c r="AU42" s="260"/>
      <c r="AV42" s="261"/>
      <c r="AW42" s="348"/>
      <c r="AX42" s="349"/>
      <c r="AY42" s="53"/>
      <c r="AZ42" s="53"/>
      <c r="BA42" s="349"/>
      <c r="BB42" s="352"/>
      <c r="BC42" s="295"/>
      <c r="BD42" s="296"/>
      <c r="BE42" s="296"/>
      <c r="BF42" s="297"/>
      <c r="BG42" s="304"/>
      <c r="BH42" s="305"/>
      <c r="BI42" s="305"/>
      <c r="BJ42" s="305"/>
      <c r="BK42" s="305"/>
      <c r="BL42" s="306"/>
      <c r="BM42" s="313"/>
      <c r="BN42" s="314"/>
      <c r="BO42" s="314"/>
      <c r="BP42" s="315"/>
    </row>
    <row r="43" spans="1:89">
      <c r="A43" s="246" t="s">
        <v>63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1:89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1:89" ht="14.25" thickBo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</row>
    <row r="46" spans="1:89" s="54" customFormat="1" ht="13.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50"/>
      <c r="M46" s="230" t="s">
        <v>13</v>
      </c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2"/>
      <c r="Y46" s="230" t="s">
        <v>14</v>
      </c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230" t="s">
        <v>15</v>
      </c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2"/>
      <c r="AW46" s="230" t="s">
        <v>36</v>
      </c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2"/>
      <c r="BI46" s="233" t="s">
        <v>16</v>
      </c>
      <c r="BJ46" s="234"/>
      <c r="BK46" s="234"/>
      <c r="BL46" s="234"/>
      <c r="BM46" s="234"/>
      <c r="BN46" s="235"/>
      <c r="BO46" s="233" t="s">
        <v>17</v>
      </c>
      <c r="BP46" s="234"/>
      <c r="BQ46" s="234"/>
      <c r="BR46" s="235"/>
      <c r="BS46" s="233" t="s">
        <v>18</v>
      </c>
      <c r="BT46" s="234"/>
      <c r="BU46" s="234"/>
      <c r="BV46" s="234"/>
      <c r="BW46" s="234"/>
      <c r="BX46" s="235"/>
      <c r="BY46" s="233" t="s">
        <v>19</v>
      </c>
      <c r="BZ46" s="234"/>
      <c r="CA46" s="234"/>
      <c r="CB46" s="235"/>
      <c r="CF46" s="243" t="s">
        <v>31</v>
      </c>
      <c r="CG46" s="220" t="s">
        <v>32</v>
      </c>
      <c r="CH46" s="220" t="s">
        <v>22</v>
      </c>
      <c r="CI46" s="220" t="s">
        <v>33</v>
      </c>
      <c r="CJ46" s="220" t="s">
        <v>34</v>
      </c>
      <c r="CK46" s="222" t="s">
        <v>35</v>
      </c>
    </row>
    <row r="47" spans="1:89" s="54" customFormat="1" ht="13.5" customHeight="1" thickBot="1">
      <c r="A47" s="251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3"/>
      <c r="M47" s="224" t="str">
        <f>IF(A50="","",A50)</f>
        <v>ｊ’aime</v>
      </c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6"/>
      <c r="Y47" s="224" t="str">
        <f>IF(A55="","",A55)</f>
        <v>mobb</v>
      </c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6"/>
      <c r="AK47" s="224" t="str">
        <f>IF(A60="","",A60)</f>
        <v>フィリア・アトラス</v>
      </c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6"/>
      <c r="AW47" s="224" t="str">
        <f>IF(A65="","",A65)</f>
        <v>ＣＨＡＲＡ</v>
      </c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6"/>
      <c r="BI47" s="236"/>
      <c r="BJ47" s="237"/>
      <c r="BK47" s="237"/>
      <c r="BL47" s="237"/>
      <c r="BM47" s="238"/>
      <c r="BN47" s="239"/>
      <c r="BO47" s="236"/>
      <c r="BP47" s="237"/>
      <c r="BQ47" s="237"/>
      <c r="BR47" s="239"/>
      <c r="BS47" s="236"/>
      <c r="BT47" s="237"/>
      <c r="BU47" s="237"/>
      <c r="BV47" s="237"/>
      <c r="BW47" s="238"/>
      <c r="BX47" s="239"/>
      <c r="BY47" s="236"/>
      <c r="BZ47" s="237"/>
      <c r="CA47" s="237"/>
      <c r="CB47" s="239"/>
      <c r="CF47" s="244"/>
      <c r="CG47" s="221"/>
      <c r="CH47" s="221"/>
      <c r="CI47" s="221"/>
      <c r="CJ47" s="221"/>
      <c r="CK47" s="223"/>
    </row>
    <row r="48" spans="1:89" s="54" customFormat="1" ht="13.5" customHeight="1" thickTop="1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6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9"/>
      <c r="Y48" s="227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9"/>
      <c r="AK48" s="227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9"/>
      <c r="AW48" s="227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9"/>
      <c r="BI48" s="240"/>
      <c r="BJ48" s="241"/>
      <c r="BK48" s="241"/>
      <c r="BL48" s="241"/>
      <c r="BM48" s="241"/>
      <c r="BN48" s="242"/>
      <c r="BO48" s="240"/>
      <c r="BP48" s="241"/>
      <c r="BQ48" s="241"/>
      <c r="BR48" s="242"/>
      <c r="BS48" s="240"/>
      <c r="BT48" s="241"/>
      <c r="BU48" s="241"/>
      <c r="BV48" s="241"/>
      <c r="BW48" s="241"/>
      <c r="BX48" s="242"/>
      <c r="BY48" s="240"/>
      <c r="BZ48" s="241"/>
      <c r="CA48" s="241"/>
      <c r="CB48" s="242"/>
      <c r="CF48" s="206">
        <f>Y52+AK52</f>
        <v>4</v>
      </c>
      <c r="CG48" s="193">
        <f>AI52+AU52</f>
        <v>0</v>
      </c>
      <c r="CH48" s="193" t="e">
        <f>CF48/CG48</f>
        <v>#DIV/0!</v>
      </c>
      <c r="CI48" s="193">
        <f>AB51+AB52+AB53+AN51+AN52+AN53</f>
        <v>60</v>
      </c>
      <c r="CJ48" s="193">
        <f>AF51+AF52+AF53+AR51+AR52+AR53</f>
        <v>40</v>
      </c>
      <c r="CK48" s="196">
        <f>CI48/CJ48</f>
        <v>1.5</v>
      </c>
    </row>
    <row r="49" spans="1:89" s="54" customFormat="1" ht="13.5" customHeight="1">
      <c r="A49" s="199" t="s">
        <v>13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1"/>
      <c r="M49" s="202"/>
      <c r="N49" s="160"/>
      <c r="O49" s="203"/>
      <c r="P49" s="203"/>
      <c r="Q49" s="203"/>
      <c r="R49" s="203"/>
      <c r="S49" s="203"/>
      <c r="T49" s="160"/>
      <c r="U49" s="160"/>
      <c r="V49" s="160"/>
      <c r="W49" s="160"/>
      <c r="X49" s="161"/>
      <c r="Y49" s="219"/>
      <c r="Z49" s="218"/>
      <c r="AA49" s="191" t="s">
        <v>25</v>
      </c>
      <c r="AB49" s="191"/>
      <c r="AC49" s="191"/>
      <c r="AD49" s="191"/>
      <c r="AE49" s="191"/>
      <c r="AF49" s="218"/>
      <c r="AG49" s="218"/>
      <c r="AH49" s="190" t="s">
        <v>26</v>
      </c>
      <c r="AI49" s="190"/>
      <c r="AJ49" s="192"/>
      <c r="AK49" s="219"/>
      <c r="AL49" s="218"/>
      <c r="AM49" s="191" t="s">
        <v>25</v>
      </c>
      <c r="AN49" s="191"/>
      <c r="AO49" s="191"/>
      <c r="AP49" s="191"/>
      <c r="AQ49" s="191"/>
      <c r="AR49" s="218"/>
      <c r="AS49" s="218"/>
      <c r="AT49" s="190" t="s">
        <v>26</v>
      </c>
      <c r="AU49" s="190"/>
      <c r="AV49" s="192"/>
      <c r="AW49" s="202"/>
      <c r="AX49" s="160"/>
      <c r="AY49" s="203"/>
      <c r="AZ49" s="203"/>
      <c r="BA49" s="203"/>
      <c r="BB49" s="203"/>
      <c r="BC49" s="203"/>
      <c r="BD49" s="160"/>
      <c r="BE49" s="160"/>
      <c r="BF49" s="160"/>
      <c r="BG49" s="160"/>
      <c r="BH49" s="161"/>
      <c r="BI49" s="162">
        <f>IF(M52=2,1,0)+IF(Y52=2,1,0)+IF(AK52=2,1,0)+IF(AW52=2,1,0)</f>
        <v>2</v>
      </c>
      <c r="BJ49" s="163"/>
      <c r="BK49" s="55"/>
      <c r="BL49" s="55"/>
      <c r="BM49" s="163">
        <f>IF(W52=2,1,0)+IF(AI52=2,1,0)+IF(AU52=2,1,0)+IF(BG52=2,1,0)</f>
        <v>0</v>
      </c>
      <c r="BN49" s="168"/>
      <c r="BO49" s="171" t="str">
        <f>IF((W52+AI52+AU52+BG52)=0,"6/0",(M52+Y52+AK52+AW52)/(W52+AI52+AU52+BG52))</f>
        <v>6/0</v>
      </c>
      <c r="BP49" s="172"/>
      <c r="BQ49" s="172"/>
      <c r="BR49" s="173"/>
      <c r="BS49" s="180">
        <f>(P51+P52+P53+AB51+AB52+AB53+AN51+AN52+AN53+AZ51+AZ52+AZ53)/(T51+T52+T53+AF51+AF52+AF53+AR51+AR52+AR53+BD51+BD52+BD53)</f>
        <v>1.5</v>
      </c>
      <c r="BT49" s="181"/>
      <c r="BU49" s="181"/>
      <c r="BV49" s="181"/>
      <c r="BW49" s="181"/>
      <c r="BX49" s="182"/>
      <c r="BY49" s="135">
        <v>1</v>
      </c>
      <c r="BZ49" s="136"/>
      <c r="CA49" s="136"/>
      <c r="CB49" s="137"/>
      <c r="CF49" s="207"/>
      <c r="CG49" s="194"/>
      <c r="CH49" s="194"/>
      <c r="CI49" s="194"/>
      <c r="CJ49" s="194"/>
      <c r="CK49" s="197"/>
    </row>
    <row r="50" spans="1:89" s="54" customFormat="1" ht="13.5" customHeight="1">
      <c r="A50" s="144" t="s">
        <v>56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51"/>
      <c r="N50" s="152"/>
      <c r="O50" s="152"/>
      <c r="P50" s="152"/>
      <c r="Q50" s="152"/>
      <c r="R50" s="153"/>
      <c r="S50" s="153"/>
      <c r="T50" s="153"/>
      <c r="U50" s="153"/>
      <c r="V50" s="153"/>
      <c r="W50" s="153"/>
      <c r="X50" s="154"/>
      <c r="Y50" s="155" t="s">
        <v>27</v>
      </c>
      <c r="Z50" s="215"/>
      <c r="AA50" s="215"/>
      <c r="AB50" s="215"/>
      <c r="AC50" s="215"/>
      <c r="AD50" s="216"/>
      <c r="AE50" s="216"/>
      <c r="AF50" s="216"/>
      <c r="AG50" s="216"/>
      <c r="AH50" s="216"/>
      <c r="AI50" s="216"/>
      <c r="AJ50" s="217"/>
      <c r="AK50" s="155" t="s">
        <v>27</v>
      </c>
      <c r="AL50" s="215"/>
      <c r="AM50" s="215"/>
      <c r="AN50" s="215"/>
      <c r="AO50" s="215"/>
      <c r="AP50" s="216"/>
      <c r="AQ50" s="216"/>
      <c r="AR50" s="216"/>
      <c r="AS50" s="216"/>
      <c r="AT50" s="216"/>
      <c r="AU50" s="216"/>
      <c r="AV50" s="217"/>
      <c r="AW50" s="151"/>
      <c r="AX50" s="152"/>
      <c r="AY50" s="152"/>
      <c r="AZ50" s="152"/>
      <c r="BA50" s="152"/>
      <c r="BB50" s="153"/>
      <c r="BC50" s="153"/>
      <c r="BD50" s="153"/>
      <c r="BE50" s="153"/>
      <c r="BF50" s="153"/>
      <c r="BG50" s="153"/>
      <c r="BH50" s="154"/>
      <c r="BI50" s="164"/>
      <c r="BJ50" s="165"/>
      <c r="BK50" s="56"/>
      <c r="BL50" s="56"/>
      <c r="BM50" s="165"/>
      <c r="BN50" s="169"/>
      <c r="BO50" s="174"/>
      <c r="BP50" s="175"/>
      <c r="BQ50" s="175"/>
      <c r="BR50" s="176"/>
      <c r="BS50" s="183"/>
      <c r="BT50" s="184"/>
      <c r="BU50" s="184"/>
      <c r="BV50" s="184"/>
      <c r="BW50" s="184"/>
      <c r="BX50" s="185"/>
      <c r="BY50" s="138"/>
      <c r="BZ50" s="139"/>
      <c r="CA50" s="139"/>
      <c r="CB50" s="140"/>
      <c r="CF50" s="207"/>
      <c r="CG50" s="194"/>
      <c r="CH50" s="194"/>
      <c r="CI50" s="194"/>
      <c r="CJ50" s="194"/>
      <c r="CK50" s="197"/>
    </row>
    <row r="51" spans="1:89" s="54" customFormat="1" ht="13.5" customHeight="1">
      <c r="A51" s="147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124"/>
      <c r="N51" s="104"/>
      <c r="O51" s="110"/>
      <c r="P51" s="112"/>
      <c r="Q51" s="112"/>
      <c r="R51" s="104"/>
      <c r="S51" s="104"/>
      <c r="T51" s="104"/>
      <c r="U51" s="104"/>
      <c r="V51" s="110"/>
      <c r="W51" s="112"/>
      <c r="X51" s="113"/>
      <c r="Y51" s="130" t="str">
        <f>IF(Y52=2,"○",IF(AI52=2,"●",""))</f>
        <v>○</v>
      </c>
      <c r="Z51" s="114"/>
      <c r="AA51" s="120" t="s">
        <v>28</v>
      </c>
      <c r="AB51" s="214">
        <v>15</v>
      </c>
      <c r="AC51" s="214"/>
      <c r="AD51" s="114" t="s">
        <v>29</v>
      </c>
      <c r="AE51" s="114"/>
      <c r="AF51" s="209">
        <v>10</v>
      </c>
      <c r="AG51" s="209"/>
      <c r="AH51" s="120" t="s">
        <v>30</v>
      </c>
      <c r="AI51" s="122"/>
      <c r="AJ51" s="213"/>
      <c r="AK51" s="130" t="str">
        <f>IF(AK52=2,"○",IF(AU52=2,"●",""))</f>
        <v>○</v>
      </c>
      <c r="AL51" s="114"/>
      <c r="AM51" s="120" t="s">
        <v>28</v>
      </c>
      <c r="AN51" s="214">
        <v>15</v>
      </c>
      <c r="AO51" s="214"/>
      <c r="AP51" s="114" t="s">
        <v>29</v>
      </c>
      <c r="AQ51" s="114"/>
      <c r="AR51" s="209">
        <v>8</v>
      </c>
      <c r="AS51" s="209"/>
      <c r="AT51" s="120" t="s">
        <v>30</v>
      </c>
      <c r="AU51" s="122"/>
      <c r="AV51" s="213"/>
      <c r="AW51" s="124"/>
      <c r="AX51" s="104"/>
      <c r="AY51" s="110"/>
      <c r="AZ51" s="112"/>
      <c r="BA51" s="112"/>
      <c r="BB51" s="104"/>
      <c r="BC51" s="104"/>
      <c r="BD51" s="104"/>
      <c r="BE51" s="104"/>
      <c r="BF51" s="110"/>
      <c r="BG51" s="112"/>
      <c r="BH51" s="113"/>
      <c r="BI51" s="164"/>
      <c r="BJ51" s="165"/>
      <c r="BK51" s="114" t="s">
        <v>29</v>
      </c>
      <c r="BL51" s="115"/>
      <c r="BM51" s="165"/>
      <c r="BN51" s="169"/>
      <c r="BO51" s="174"/>
      <c r="BP51" s="175"/>
      <c r="BQ51" s="175"/>
      <c r="BR51" s="176"/>
      <c r="BS51" s="183"/>
      <c r="BT51" s="184"/>
      <c r="BU51" s="184"/>
      <c r="BV51" s="184"/>
      <c r="BW51" s="184"/>
      <c r="BX51" s="185"/>
      <c r="BY51" s="138"/>
      <c r="BZ51" s="139"/>
      <c r="CA51" s="139"/>
      <c r="CB51" s="140"/>
      <c r="CF51" s="207"/>
      <c r="CG51" s="194"/>
      <c r="CH51" s="194"/>
      <c r="CI51" s="194"/>
      <c r="CJ51" s="194"/>
      <c r="CK51" s="197"/>
    </row>
    <row r="52" spans="1:89" s="54" customFormat="1" ht="13.5" customHeight="1">
      <c r="A52" s="147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16"/>
      <c r="N52" s="117"/>
      <c r="O52" s="110"/>
      <c r="P52" s="112"/>
      <c r="Q52" s="112"/>
      <c r="R52" s="104"/>
      <c r="S52" s="104"/>
      <c r="T52" s="104"/>
      <c r="U52" s="104"/>
      <c r="V52" s="110"/>
      <c r="W52" s="105"/>
      <c r="X52" s="106"/>
      <c r="Y52" s="131">
        <f>IF(AB51&gt;AF51,1,0)+IF(AB52&gt;AF52,1,0)+IF(AB53&gt;AF53,1,0)</f>
        <v>2</v>
      </c>
      <c r="Z52" s="132"/>
      <c r="AA52" s="120"/>
      <c r="AB52" s="214">
        <v>15</v>
      </c>
      <c r="AC52" s="214"/>
      <c r="AD52" s="114" t="s">
        <v>29</v>
      </c>
      <c r="AE52" s="114"/>
      <c r="AF52" s="209">
        <v>11</v>
      </c>
      <c r="AG52" s="209"/>
      <c r="AH52" s="120"/>
      <c r="AI52" s="126">
        <f>IF(AF51&gt;AB51,1,0)+IF(AF52&gt;AB52,1,0)+IF(AF53&gt;AB53,1,0)</f>
        <v>0</v>
      </c>
      <c r="AJ52" s="210"/>
      <c r="AK52" s="131">
        <f>IF(AN51&gt;AR51,1,0)+IF(AN52&gt;AR52,1,0)+IF(AN53&gt;AR53,1,0)</f>
        <v>2</v>
      </c>
      <c r="AL52" s="132"/>
      <c r="AM52" s="120"/>
      <c r="AN52" s="214">
        <v>15</v>
      </c>
      <c r="AO52" s="214"/>
      <c r="AP52" s="114" t="s">
        <v>29</v>
      </c>
      <c r="AQ52" s="114"/>
      <c r="AR52" s="209">
        <v>11</v>
      </c>
      <c r="AS52" s="209"/>
      <c r="AT52" s="120"/>
      <c r="AU52" s="126">
        <f>IF(AR51&gt;AN51,1,0)+IF(AR52&gt;AN52,1,0)+IF(AR53&gt;AN53,1,0)</f>
        <v>0</v>
      </c>
      <c r="AV52" s="210"/>
      <c r="AW52" s="116"/>
      <c r="AX52" s="117"/>
      <c r="AY52" s="110"/>
      <c r="AZ52" s="112"/>
      <c r="BA52" s="112"/>
      <c r="BB52" s="104"/>
      <c r="BC52" s="104"/>
      <c r="BD52" s="104"/>
      <c r="BE52" s="104"/>
      <c r="BF52" s="110"/>
      <c r="BG52" s="105"/>
      <c r="BH52" s="106"/>
      <c r="BI52" s="164"/>
      <c r="BJ52" s="165"/>
      <c r="BK52" s="56"/>
      <c r="BL52" s="56"/>
      <c r="BM52" s="165"/>
      <c r="BN52" s="169"/>
      <c r="BO52" s="174"/>
      <c r="BP52" s="175"/>
      <c r="BQ52" s="175"/>
      <c r="BR52" s="176"/>
      <c r="BS52" s="183"/>
      <c r="BT52" s="184"/>
      <c r="BU52" s="184"/>
      <c r="BV52" s="184"/>
      <c r="BW52" s="184"/>
      <c r="BX52" s="185"/>
      <c r="BY52" s="138"/>
      <c r="BZ52" s="139"/>
      <c r="CA52" s="139"/>
      <c r="CB52" s="140"/>
      <c r="CF52" s="207"/>
      <c r="CG52" s="194"/>
      <c r="CH52" s="194"/>
      <c r="CI52" s="194"/>
      <c r="CJ52" s="194"/>
      <c r="CK52" s="197"/>
    </row>
    <row r="53" spans="1:89" s="54" customFormat="1" ht="13.5" customHeight="1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50"/>
      <c r="M53" s="118"/>
      <c r="N53" s="119"/>
      <c r="O53" s="111"/>
      <c r="P53" s="102"/>
      <c r="Q53" s="102"/>
      <c r="R53" s="103"/>
      <c r="S53" s="103"/>
      <c r="T53" s="103"/>
      <c r="U53" s="103"/>
      <c r="V53" s="111"/>
      <c r="W53" s="107"/>
      <c r="X53" s="108"/>
      <c r="Y53" s="133"/>
      <c r="Z53" s="134"/>
      <c r="AA53" s="121"/>
      <c r="AB53" s="204"/>
      <c r="AC53" s="204"/>
      <c r="AD53" s="100" t="s">
        <v>29</v>
      </c>
      <c r="AE53" s="100"/>
      <c r="AF53" s="205"/>
      <c r="AG53" s="205"/>
      <c r="AH53" s="121"/>
      <c r="AI53" s="211"/>
      <c r="AJ53" s="212"/>
      <c r="AK53" s="133"/>
      <c r="AL53" s="134"/>
      <c r="AM53" s="121"/>
      <c r="AN53" s="204"/>
      <c r="AO53" s="204"/>
      <c r="AP53" s="100" t="s">
        <v>29</v>
      </c>
      <c r="AQ53" s="100"/>
      <c r="AR53" s="205"/>
      <c r="AS53" s="205"/>
      <c r="AT53" s="121"/>
      <c r="AU53" s="211"/>
      <c r="AV53" s="212"/>
      <c r="AW53" s="118"/>
      <c r="AX53" s="119"/>
      <c r="AY53" s="111"/>
      <c r="AZ53" s="102"/>
      <c r="BA53" s="102"/>
      <c r="BB53" s="103"/>
      <c r="BC53" s="103"/>
      <c r="BD53" s="103"/>
      <c r="BE53" s="103"/>
      <c r="BF53" s="111"/>
      <c r="BG53" s="107"/>
      <c r="BH53" s="108"/>
      <c r="BI53" s="166"/>
      <c r="BJ53" s="167"/>
      <c r="BK53" s="57"/>
      <c r="BL53" s="57"/>
      <c r="BM53" s="167"/>
      <c r="BN53" s="170"/>
      <c r="BO53" s="177"/>
      <c r="BP53" s="178"/>
      <c r="BQ53" s="178"/>
      <c r="BR53" s="179"/>
      <c r="BS53" s="186"/>
      <c r="BT53" s="187"/>
      <c r="BU53" s="187"/>
      <c r="BV53" s="187"/>
      <c r="BW53" s="187"/>
      <c r="BX53" s="188"/>
      <c r="BY53" s="141"/>
      <c r="BZ53" s="142"/>
      <c r="CA53" s="142"/>
      <c r="CB53" s="143"/>
      <c r="CF53" s="207">
        <f>M57+AW57</f>
        <v>1</v>
      </c>
      <c r="CG53" s="194">
        <f>W57+BG57</f>
        <v>4</v>
      </c>
      <c r="CH53" s="193">
        <f>CF53/CG53</f>
        <v>0.25</v>
      </c>
      <c r="CI53" s="194">
        <f>P56+P57+P58+AZ56+AZ57+AZ58</f>
        <v>56</v>
      </c>
      <c r="CJ53" s="194">
        <f>T56+T57+T58+BD56+BD57+BD58</f>
        <v>76</v>
      </c>
      <c r="CK53" s="196">
        <f>CI53/CJ53</f>
        <v>0.73684210526315785</v>
      </c>
    </row>
    <row r="54" spans="1:89" s="54" customFormat="1" ht="13.5" customHeight="1">
      <c r="A54" s="199" t="s">
        <v>14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1"/>
      <c r="M54" s="189" t="str">
        <f>IF(Y49="","",Y49)</f>
        <v/>
      </c>
      <c r="N54" s="190"/>
      <c r="O54" s="191" t="s">
        <v>25</v>
      </c>
      <c r="P54" s="191"/>
      <c r="Q54" s="191"/>
      <c r="R54" s="191"/>
      <c r="S54" s="191"/>
      <c r="T54" s="190" t="str">
        <f>IF(AF49="","",AF49)</f>
        <v/>
      </c>
      <c r="U54" s="190"/>
      <c r="V54" s="190" t="s">
        <v>26</v>
      </c>
      <c r="W54" s="190"/>
      <c r="X54" s="192"/>
      <c r="Y54" s="202"/>
      <c r="Z54" s="160"/>
      <c r="AA54" s="203"/>
      <c r="AB54" s="203"/>
      <c r="AC54" s="203"/>
      <c r="AD54" s="203"/>
      <c r="AE54" s="203"/>
      <c r="AF54" s="160"/>
      <c r="AG54" s="160"/>
      <c r="AH54" s="160"/>
      <c r="AI54" s="160"/>
      <c r="AJ54" s="161"/>
      <c r="AK54" s="202"/>
      <c r="AL54" s="160"/>
      <c r="AM54" s="203"/>
      <c r="AN54" s="203"/>
      <c r="AO54" s="203"/>
      <c r="AP54" s="203"/>
      <c r="AQ54" s="203"/>
      <c r="AR54" s="160"/>
      <c r="AS54" s="160"/>
      <c r="AT54" s="160"/>
      <c r="AU54" s="160"/>
      <c r="AV54" s="161"/>
      <c r="AW54" s="219"/>
      <c r="AX54" s="218"/>
      <c r="AY54" s="191" t="s">
        <v>25</v>
      </c>
      <c r="AZ54" s="191"/>
      <c r="BA54" s="191"/>
      <c r="BB54" s="191"/>
      <c r="BC54" s="191"/>
      <c r="BD54" s="218"/>
      <c r="BE54" s="218"/>
      <c r="BF54" s="190" t="s">
        <v>26</v>
      </c>
      <c r="BG54" s="190"/>
      <c r="BH54" s="192"/>
      <c r="BI54" s="162">
        <f>IF(M57=2,1,0)+IF(Y57=2,1,0)+IF(AK57=2,1,0)+IF(AW57=2,1,0)</f>
        <v>0</v>
      </c>
      <c r="BJ54" s="163"/>
      <c r="BK54" s="55"/>
      <c r="BL54" s="55"/>
      <c r="BM54" s="163">
        <f>IF(W57=2,1,0)+IF(AI57=2,1,0)+IF(AU57=2,1,0)+IF(BG57=2,1,0)</f>
        <v>2</v>
      </c>
      <c r="BN54" s="168"/>
      <c r="BO54" s="171">
        <f>IF((W57+AI57+AU57+BG57)=0,"6/0",(M57+Y57+AK57+AW57)/(W57+AI57+AU57+BG57))</f>
        <v>0.25</v>
      </c>
      <c r="BP54" s="172"/>
      <c r="BQ54" s="172"/>
      <c r="BR54" s="173"/>
      <c r="BS54" s="180">
        <f>(P56+P57+P58+AB56+AB57+AB58+AN56+AN57+AN58+AZ56+AZ57+AZ58)/(T56+T57+T58+AF56+AF57+AF58+AR56+AR57+AR58+BD56+BD57+BD58)</f>
        <v>0.73684210526315785</v>
      </c>
      <c r="BT54" s="181"/>
      <c r="BU54" s="181"/>
      <c r="BV54" s="181"/>
      <c r="BW54" s="181"/>
      <c r="BX54" s="182"/>
      <c r="BY54" s="135">
        <v>3</v>
      </c>
      <c r="BZ54" s="136"/>
      <c r="CA54" s="136"/>
      <c r="CB54" s="137"/>
      <c r="CF54" s="207"/>
      <c r="CG54" s="194"/>
      <c r="CH54" s="194"/>
      <c r="CI54" s="194"/>
      <c r="CJ54" s="194"/>
      <c r="CK54" s="197"/>
    </row>
    <row r="55" spans="1:89" s="54" customFormat="1" ht="13.5" customHeight="1">
      <c r="A55" s="144" t="s">
        <v>54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  <c r="M55" s="155" t="s">
        <v>27</v>
      </c>
      <c r="N55" s="215"/>
      <c r="O55" s="215"/>
      <c r="P55" s="215"/>
      <c r="Q55" s="215"/>
      <c r="R55" s="157" t="str">
        <f>IF(AD50="","",AD50)</f>
        <v/>
      </c>
      <c r="S55" s="157"/>
      <c r="T55" s="157"/>
      <c r="U55" s="157"/>
      <c r="V55" s="157"/>
      <c r="W55" s="157"/>
      <c r="X55" s="159"/>
      <c r="Y55" s="151"/>
      <c r="Z55" s="152"/>
      <c r="AA55" s="152"/>
      <c r="AB55" s="152"/>
      <c r="AC55" s="152"/>
      <c r="AD55" s="153"/>
      <c r="AE55" s="153"/>
      <c r="AF55" s="153"/>
      <c r="AG55" s="153"/>
      <c r="AH55" s="153"/>
      <c r="AI55" s="153"/>
      <c r="AJ55" s="154"/>
      <c r="AK55" s="151"/>
      <c r="AL55" s="152"/>
      <c r="AM55" s="152"/>
      <c r="AN55" s="152"/>
      <c r="AO55" s="152"/>
      <c r="AP55" s="153"/>
      <c r="AQ55" s="153"/>
      <c r="AR55" s="153"/>
      <c r="AS55" s="153"/>
      <c r="AT55" s="153"/>
      <c r="AU55" s="153"/>
      <c r="AV55" s="154"/>
      <c r="AW55" s="155" t="s">
        <v>27</v>
      </c>
      <c r="AX55" s="215"/>
      <c r="AY55" s="215"/>
      <c r="AZ55" s="215"/>
      <c r="BA55" s="215"/>
      <c r="BB55" s="216"/>
      <c r="BC55" s="216"/>
      <c r="BD55" s="216"/>
      <c r="BE55" s="216"/>
      <c r="BF55" s="216"/>
      <c r="BG55" s="216"/>
      <c r="BH55" s="217"/>
      <c r="BI55" s="164"/>
      <c r="BJ55" s="165"/>
      <c r="BK55" s="56"/>
      <c r="BL55" s="56"/>
      <c r="BM55" s="165"/>
      <c r="BN55" s="169"/>
      <c r="BO55" s="174"/>
      <c r="BP55" s="175"/>
      <c r="BQ55" s="175"/>
      <c r="BR55" s="176"/>
      <c r="BS55" s="183"/>
      <c r="BT55" s="184"/>
      <c r="BU55" s="184"/>
      <c r="BV55" s="184"/>
      <c r="BW55" s="184"/>
      <c r="BX55" s="185"/>
      <c r="BY55" s="138"/>
      <c r="BZ55" s="139"/>
      <c r="CA55" s="139"/>
      <c r="CB55" s="140"/>
      <c r="CF55" s="207"/>
      <c r="CG55" s="194"/>
      <c r="CH55" s="194"/>
      <c r="CI55" s="194"/>
      <c r="CJ55" s="194"/>
      <c r="CK55" s="197"/>
    </row>
    <row r="56" spans="1:89" s="54" customFormat="1" ht="13.5" customHeight="1">
      <c r="A56" s="147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6"/>
      <c r="M56" s="130" t="str">
        <f>IF(M57=2,"○",IF(W57=2,"●",""))</f>
        <v>●</v>
      </c>
      <c r="N56" s="114"/>
      <c r="O56" s="120" t="s">
        <v>28</v>
      </c>
      <c r="P56" s="122">
        <f>AF51</f>
        <v>10</v>
      </c>
      <c r="Q56" s="122"/>
      <c r="R56" s="114" t="s">
        <v>29</v>
      </c>
      <c r="S56" s="114"/>
      <c r="T56" s="114">
        <f>AB51</f>
        <v>15</v>
      </c>
      <c r="U56" s="114"/>
      <c r="V56" s="120" t="s">
        <v>30</v>
      </c>
      <c r="W56" s="122"/>
      <c r="X56" s="213"/>
      <c r="Y56" s="124"/>
      <c r="Z56" s="104"/>
      <c r="AA56" s="110"/>
      <c r="AB56" s="112"/>
      <c r="AC56" s="112"/>
      <c r="AD56" s="104"/>
      <c r="AE56" s="104"/>
      <c r="AF56" s="104"/>
      <c r="AG56" s="104"/>
      <c r="AH56" s="110"/>
      <c r="AI56" s="112"/>
      <c r="AJ56" s="113"/>
      <c r="AK56" s="124"/>
      <c r="AL56" s="104"/>
      <c r="AM56" s="110"/>
      <c r="AN56" s="112"/>
      <c r="AO56" s="112"/>
      <c r="AP56" s="104"/>
      <c r="AQ56" s="104"/>
      <c r="AR56" s="104"/>
      <c r="AS56" s="104"/>
      <c r="AT56" s="110"/>
      <c r="AU56" s="112"/>
      <c r="AV56" s="113"/>
      <c r="AW56" s="130" t="str">
        <f>IF(AW57=2,"○",IF(BG57=2,"●",""))</f>
        <v>●</v>
      </c>
      <c r="AX56" s="114"/>
      <c r="AY56" s="120" t="s">
        <v>28</v>
      </c>
      <c r="AZ56" s="214">
        <v>11</v>
      </c>
      <c r="BA56" s="214"/>
      <c r="BB56" s="114" t="s">
        <v>29</v>
      </c>
      <c r="BC56" s="114"/>
      <c r="BD56" s="209">
        <v>15</v>
      </c>
      <c r="BE56" s="209"/>
      <c r="BF56" s="120" t="s">
        <v>30</v>
      </c>
      <c r="BG56" s="122"/>
      <c r="BH56" s="213"/>
      <c r="BI56" s="164"/>
      <c r="BJ56" s="165"/>
      <c r="BK56" s="114" t="s">
        <v>29</v>
      </c>
      <c r="BL56" s="115"/>
      <c r="BM56" s="165"/>
      <c r="BN56" s="169"/>
      <c r="BO56" s="174"/>
      <c r="BP56" s="175"/>
      <c r="BQ56" s="175"/>
      <c r="BR56" s="176"/>
      <c r="BS56" s="183"/>
      <c r="BT56" s="184"/>
      <c r="BU56" s="184"/>
      <c r="BV56" s="184"/>
      <c r="BW56" s="184"/>
      <c r="BX56" s="185"/>
      <c r="BY56" s="138"/>
      <c r="BZ56" s="139"/>
      <c r="CA56" s="139"/>
      <c r="CB56" s="140"/>
      <c r="CF56" s="207"/>
      <c r="CG56" s="194"/>
      <c r="CH56" s="194"/>
      <c r="CI56" s="194"/>
      <c r="CJ56" s="194"/>
      <c r="CK56" s="197"/>
    </row>
    <row r="57" spans="1:89" s="54" customFormat="1" ht="13.5" customHeight="1">
      <c r="A57" s="147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6"/>
      <c r="M57" s="131">
        <f>AI52</f>
        <v>0</v>
      </c>
      <c r="N57" s="132"/>
      <c r="O57" s="120"/>
      <c r="P57" s="122">
        <f>AF52</f>
        <v>11</v>
      </c>
      <c r="Q57" s="122"/>
      <c r="R57" s="114" t="s">
        <v>29</v>
      </c>
      <c r="S57" s="114"/>
      <c r="T57" s="114">
        <f>AB52</f>
        <v>15</v>
      </c>
      <c r="U57" s="114"/>
      <c r="V57" s="120"/>
      <c r="W57" s="126">
        <f>Y52</f>
        <v>2</v>
      </c>
      <c r="X57" s="210"/>
      <c r="Y57" s="116"/>
      <c r="Z57" s="117"/>
      <c r="AA57" s="110"/>
      <c r="AB57" s="112"/>
      <c r="AC57" s="112"/>
      <c r="AD57" s="104"/>
      <c r="AE57" s="104"/>
      <c r="AF57" s="104"/>
      <c r="AG57" s="104"/>
      <c r="AH57" s="110"/>
      <c r="AI57" s="105"/>
      <c r="AJ57" s="106"/>
      <c r="AK57" s="116"/>
      <c r="AL57" s="117"/>
      <c r="AM57" s="110"/>
      <c r="AN57" s="112"/>
      <c r="AO57" s="112"/>
      <c r="AP57" s="104"/>
      <c r="AQ57" s="104"/>
      <c r="AR57" s="104"/>
      <c r="AS57" s="104"/>
      <c r="AT57" s="110"/>
      <c r="AU57" s="105"/>
      <c r="AV57" s="106"/>
      <c r="AW57" s="131">
        <f>IF(AZ56&gt;BD56,1,0)+IF(AZ57&gt;BD57,1,0)+IF(AZ58&gt;BD58,1,0)</f>
        <v>1</v>
      </c>
      <c r="AX57" s="132"/>
      <c r="AY57" s="120"/>
      <c r="AZ57" s="214">
        <v>17</v>
      </c>
      <c r="BA57" s="214"/>
      <c r="BB57" s="114" t="s">
        <v>29</v>
      </c>
      <c r="BC57" s="114"/>
      <c r="BD57" s="209">
        <v>16</v>
      </c>
      <c r="BE57" s="209"/>
      <c r="BF57" s="120"/>
      <c r="BG57" s="126">
        <f>IF(BD56&gt;AZ56,1,0)+IF(BD57&gt;AZ57,1,0)+IF(BD58&gt;AZ58,1,0)</f>
        <v>2</v>
      </c>
      <c r="BH57" s="210"/>
      <c r="BI57" s="164"/>
      <c r="BJ57" s="165"/>
      <c r="BK57" s="56"/>
      <c r="BL57" s="56"/>
      <c r="BM57" s="165"/>
      <c r="BN57" s="169"/>
      <c r="BO57" s="174"/>
      <c r="BP57" s="175"/>
      <c r="BQ57" s="175"/>
      <c r="BR57" s="176"/>
      <c r="BS57" s="183"/>
      <c r="BT57" s="184"/>
      <c r="BU57" s="184"/>
      <c r="BV57" s="184"/>
      <c r="BW57" s="184"/>
      <c r="BX57" s="185"/>
      <c r="BY57" s="138"/>
      <c r="BZ57" s="139"/>
      <c r="CA57" s="139"/>
      <c r="CB57" s="140"/>
      <c r="CF57" s="207"/>
      <c r="CG57" s="194"/>
      <c r="CH57" s="194"/>
      <c r="CI57" s="194"/>
      <c r="CJ57" s="194"/>
      <c r="CK57" s="197"/>
    </row>
    <row r="58" spans="1:89" s="54" customFormat="1" ht="13.5" customHeight="1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50"/>
      <c r="M58" s="133"/>
      <c r="N58" s="134"/>
      <c r="O58" s="121"/>
      <c r="P58" s="109">
        <f>AF53</f>
        <v>0</v>
      </c>
      <c r="Q58" s="109"/>
      <c r="R58" s="100" t="s">
        <v>29</v>
      </c>
      <c r="S58" s="100"/>
      <c r="T58" s="100">
        <f>AB53</f>
        <v>0</v>
      </c>
      <c r="U58" s="100"/>
      <c r="V58" s="121"/>
      <c r="W58" s="211"/>
      <c r="X58" s="212"/>
      <c r="Y58" s="118"/>
      <c r="Z58" s="119"/>
      <c r="AA58" s="111"/>
      <c r="AB58" s="102"/>
      <c r="AC58" s="102"/>
      <c r="AD58" s="103"/>
      <c r="AE58" s="103"/>
      <c r="AF58" s="103"/>
      <c r="AG58" s="103"/>
      <c r="AH58" s="111"/>
      <c r="AI58" s="107"/>
      <c r="AJ58" s="108"/>
      <c r="AK58" s="118"/>
      <c r="AL58" s="119"/>
      <c r="AM58" s="111"/>
      <c r="AN58" s="102"/>
      <c r="AO58" s="102"/>
      <c r="AP58" s="103"/>
      <c r="AQ58" s="103"/>
      <c r="AR58" s="103"/>
      <c r="AS58" s="103"/>
      <c r="AT58" s="111"/>
      <c r="AU58" s="107"/>
      <c r="AV58" s="108"/>
      <c r="AW58" s="133"/>
      <c r="AX58" s="134"/>
      <c r="AY58" s="121"/>
      <c r="AZ58" s="204">
        <v>7</v>
      </c>
      <c r="BA58" s="204"/>
      <c r="BB58" s="100" t="s">
        <v>29</v>
      </c>
      <c r="BC58" s="100"/>
      <c r="BD58" s="205">
        <v>15</v>
      </c>
      <c r="BE58" s="205"/>
      <c r="BF58" s="121"/>
      <c r="BG58" s="211"/>
      <c r="BH58" s="212"/>
      <c r="BI58" s="166"/>
      <c r="BJ58" s="167"/>
      <c r="BK58" s="57"/>
      <c r="BL58" s="57"/>
      <c r="BM58" s="167"/>
      <c r="BN58" s="170"/>
      <c r="BO58" s="177"/>
      <c r="BP58" s="178"/>
      <c r="BQ58" s="178"/>
      <c r="BR58" s="179"/>
      <c r="BS58" s="186"/>
      <c r="BT58" s="187"/>
      <c r="BU58" s="187"/>
      <c r="BV58" s="187"/>
      <c r="BW58" s="187"/>
      <c r="BX58" s="188"/>
      <c r="BY58" s="141"/>
      <c r="BZ58" s="142"/>
      <c r="CA58" s="142"/>
      <c r="CB58" s="143"/>
      <c r="CF58" s="207">
        <f>M62+AW62</f>
        <v>0</v>
      </c>
      <c r="CG58" s="194">
        <f>W62+BG62</f>
        <v>4</v>
      </c>
      <c r="CH58" s="193">
        <f>CF58/CG58</f>
        <v>0</v>
      </c>
      <c r="CI58" s="194">
        <f>P61+P62+P63+AZ61+AZ62+AZ63</f>
        <v>43</v>
      </c>
      <c r="CJ58" s="194">
        <f>T61+T62+T63+BD61+BD62+BD63</f>
        <v>60</v>
      </c>
      <c r="CK58" s="196">
        <f>CI58/CJ58</f>
        <v>0.71666666666666667</v>
      </c>
    </row>
    <row r="59" spans="1:89" s="54" customFormat="1" ht="13.5" customHeight="1">
      <c r="A59" s="199" t="s">
        <v>15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1"/>
      <c r="M59" s="189" t="str">
        <f>IF(AK49="","",AK49)</f>
        <v/>
      </c>
      <c r="N59" s="190"/>
      <c r="O59" s="191" t="s">
        <v>25</v>
      </c>
      <c r="P59" s="191"/>
      <c r="Q59" s="191"/>
      <c r="R59" s="191"/>
      <c r="S59" s="191"/>
      <c r="T59" s="190" t="str">
        <f>IF(AR49="","",AR49)</f>
        <v/>
      </c>
      <c r="U59" s="190"/>
      <c r="V59" s="190" t="s">
        <v>26</v>
      </c>
      <c r="W59" s="190"/>
      <c r="X59" s="192"/>
      <c r="Y59" s="202"/>
      <c r="Z59" s="160"/>
      <c r="AA59" s="203"/>
      <c r="AB59" s="203"/>
      <c r="AC59" s="203"/>
      <c r="AD59" s="203"/>
      <c r="AE59" s="203"/>
      <c r="AF59" s="160"/>
      <c r="AG59" s="160"/>
      <c r="AH59" s="160"/>
      <c r="AI59" s="160"/>
      <c r="AJ59" s="161"/>
      <c r="AK59" s="202"/>
      <c r="AL59" s="160"/>
      <c r="AM59" s="203"/>
      <c r="AN59" s="203"/>
      <c r="AO59" s="203"/>
      <c r="AP59" s="203"/>
      <c r="AQ59" s="203"/>
      <c r="AR59" s="160"/>
      <c r="AS59" s="160"/>
      <c r="AT59" s="160"/>
      <c r="AU59" s="160"/>
      <c r="AV59" s="161"/>
      <c r="AW59" s="219"/>
      <c r="AX59" s="218"/>
      <c r="AY59" s="191" t="s">
        <v>25</v>
      </c>
      <c r="AZ59" s="191"/>
      <c r="BA59" s="191"/>
      <c r="BB59" s="191"/>
      <c r="BC59" s="191"/>
      <c r="BD59" s="218"/>
      <c r="BE59" s="218"/>
      <c r="BF59" s="190" t="s">
        <v>26</v>
      </c>
      <c r="BG59" s="190"/>
      <c r="BH59" s="192"/>
      <c r="BI59" s="162">
        <f>IF(M62=2,1,0)+IF(Y62=2,1,0)+IF(AK62=2,1,0)+IF(AW62=2,1,0)</f>
        <v>0</v>
      </c>
      <c r="BJ59" s="163"/>
      <c r="BK59" s="55"/>
      <c r="BL59" s="55"/>
      <c r="BM59" s="163">
        <f>IF(W62=2,1,0)+IF(AI62=2,1,0)+IF(AU62=2,1,0)+IF(BG62=2,1,0)</f>
        <v>2</v>
      </c>
      <c r="BN59" s="168"/>
      <c r="BO59" s="171">
        <f>IF((W62+AI62+AU62+BG62)=0,"6/0",(M62+Y62+AK62+AW62)/(W62+AI62+AU62+BG62))</f>
        <v>0</v>
      </c>
      <c r="BP59" s="172"/>
      <c r="BQ59" s="172"/>
      <c r="BR59" s="173"/>
      <c r="BS59" s="180">
        <f>(P61+P62+P63+AB61+AB62+AB63+AN61+AN62+AN63+AZ61+AZ62+AZ63)/(T61+T62+T63+AF61+AF62+AF63+AR61+AR62+AR63+BD61+BD62+BD63)</f>
        <v>0.71666666666666667</v>
      </c>
      <c r="BT59" s="181"/>
      <c r="BU59" s="181"/>
      <c r="BV59" s="181"/>
      <c r="BW59" s="181"/>
      <c r="BX59" s="182"/>
      <c r="BY59" s="135">
        <v>4</v>
      </c>
      <c r="BZ59" s="136"/>
      <c r="CA59" s="136"/>
      <c r="CB59" s="137"/>
      <c r="CF59" s="207"/>
      <c r="CG59" s="194"/>
      <c r="CH59" s="194"/>
      <c r="CI59" s="194"/>
      <c r="CJ59" s="194"/>
      <c r="CK59" s="197"/>
    </row>
    <row r="60" spans="1:89" s="54" customFormat="1" ht="13.5" customHeight="1">
      <c r="A60" s="144" t="s">
        <v>57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M60" s="155" t="s">
        <v>27</v>
      </c>
      <c r="N60" s="215"/>
      <c r="O60" s="215"/>
      <c r="P60" s="215"/>
      <c r="Q60" s="215"/>
      <c r="R60" s="157" t="str">
        <f>IF(AP50="","",AP50)</f>
        <v/>
      </c>
      <c r="S60" s="157"/>
      <c r="T60" s="157"/>
      <c r="U60" s="157"/>
      <c r="V60" s="157"/>
      <c r="W60" s="157"/>
      <c r="X60" s="159"/>
      <c r="Y60" s="151"/>
      <c r="Z60" s="152"/>
      <c r="AA60" s="152"/>
      <c r="AB60" s="152"/>
      <c r="AC60" s="152"/>
      <c r="AD60" s="153"/>
      <c r="AE60" s="153"/>
      <c r="AF60" s="153"/>
      <c r="AG60" s="153"/>
      <c r="AH60" s="153"/>
      <c r="AI60" s="153"/>
      <c r="AJ60" s="154"/>
      <c r="AK60" s="151"/>
      <c r="AL60" s="152"/>
      <c r="AM60" s="152"/>
      <c r="AN60" s="152"/>
      <c r="AO60" s="152"/>
      <c r="AP60" s="153"/>
      <c r="AQ60" s="153"/>
      <c r="AR60" s="153"/>
      <c r="AS60" s="153"/>
      <c r="AT60" s="153"/>
      <c r="AU60" s="153"/>
      <c r="AV60" s="154"/>
      <c r="AW60" s="155" t="s">
        <v>27</v>
      </c>
      <c r="AX60" s="215"/>
      <c r="AY60" s="215"/>
      <c r="AZ60" s="215"/>
      <c r="BA60" s="215"/>
      <c r="BB60" s="216"/>
      <c r="BC60" s="216"/>
      <c r="BD60" s="216"/>
      <c r="BE60" s="216"/>
      <c r="BF60" s="216"/>
      <c r="BG60" s="216"/>
      <c r="BH60" s="217"/>
      <c r="BI60" s="164"/>
      <c r="BJ60" s="165"/>
      <c r="BK60" s="56"/>
      <c r="BL60" s="56"/>
      <c r="BM60" s="165"/>
      <c r="BN60" s="169"/>
      <c r="BO60" s="174"/>
      <c r="BP60" s="175"/>
      <c r="BQ60" s="175"/>
      <c r="BR60" s="176"/>
      <c r="BS60" s="183"/>
      <c r="BT60" s="184"/>
      <c r="BU60" s="184"/>
      <c r="BV60" s="184"/>
      <c r="BW60" s="184"/>
      <c r="BX60" s="185"/>
      <c r="BY60" s="138"/>
      <c r="BZ60" s="139"/>
      <c r="CA60" s="139"/>
      <c r="CB60" s="140"/>
      <c r="CF60" s="207"/>
      <c r="CG60" s="194"/>
      <c r="CH60" s="194"/>
      <c r="CI60" s="194"/>
      <c r="CJ60" s="194"/>
      <c r="CK60" s="197"/>
    </row>
    <row r="61" spans="1:89" s="54" customFormat="1" ht="13.5" customHeight="1">
      <c r="A61" s="147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  <c r="M61" s="130" t="str">
        <f>IF(M62=2,"○",IF(W62=2,"●",""))</f>
        <v>●</v>
      </c>
      <c r="N61" s="114"/>
      <c r="O61" s="120" t="s">
        <v>28</v>
      </c>
      <c r="P61" s="122">
        <f>AR51</f>
        <v>8</v>
      </c>
      <c r="Q61" s="122"/>
      <c r="R61" s="114" t="s">
        <v>29</v>
      </c>
      <c r="S61" s="114"/>
      <c r="T61" s="114">
        <f>AN51</f>
        <v>15</v>
      </c>
      <c r="U61" s="114"/>
      <c r="V61" s="120" t="s">
        <v>30</v>
      </c>
      <c r="W61" s="122"/>
      <c r="X61" s="213"/>
      <c r="Y61" s="124"/>
      <c r="Z61" s="104"/>
      <c r="AA61" s="110"/>
      <c r="AB61" s="112"/>
      <c r="AC61" s="112"/>
      <c r="AD61" s="104"/>
      <c r="AE61" s="104"/>
      <c r="AF61" s="104"/>
      <c r="AG61" s="104"/>
      <c r="AH61" s="110"/>
      <c r="AI61" s="112"/>
      <c r="AJ61" s="113"/>
      <c r="AK61" s="124"/>
      <c r="AL61" s="104"/>
      <c r="AM61" s="110"/>
      <c r="AN61" s="112"/>
      <c r="AO61" s="112"/>
      <c r="AP61" s="104"/>
      <c r="AQ61" s="104"/>
      <c r="AR61" s="104"/>
      <c r="AS61" s="104"/>
      <c r="AT61" s="110"/>
      <c r="AU61" s="112"/>
      <c r="AV61" s="113"/>
      <c r="AW61" s="130" t="str">
        <f>IF(AW62=2,"○",IF(BG62=2,"●",""))</f>
        <v>●</v>
      </c>
      <c r="AX61" s="114"/>
      <c r="AY61" s="120" t="s">
        <v>28</v>
      </c>
      <c r="AZ61" s="214">
        <v>13</v>
      </c>
      <c r="BA61" s="214"/>
      <c r="BB61" s="114" t="s">
        <v>29</v>
      </c>
      <c r="BC61" s="114"/>
      <c r="BD61" s="209">
        <v>15</v>
      </c>
      <c r="BE61" s="209"/>
      <c r="BF61" s="120" t="s">
        <v>30</v>
      </c>
      <c r="BG61" s="122"/>
      <c r="BH61" s="213"/>
      <c r="BI61" s="164"/>
      <c r="BJ61" s="165"/>
      <c r="BK61" s="114" t="s">
        <v>29</v>
      </c>
      <c r="BL61" s="115"/>
      <c r="BM61" s="165"/>
      <c r="BN61" s="169"/>
      <c r="BO61" s="174"/>
      <c r="BP61" s="175"/>
      <c r="BQ61" s="175"/>
      <c r="BR61" s="176"/>
      <c r="BS61" s="183"/>
      <c r="BT61" s="184"/>
      <c r="BU61" s="184"/>
      <c r="BV61" s="184"/>
      <c r="BW61" s="184"/>
      <c r="BX61" s="185"/>
      <c r="BY61" s="138"/>
      <c r="BZ61" s="139"/>
      <c r="CA61" s="139"/>
      <c r="CB61" s="140"/>
      <c r="CF61" s="207"/>
      <c r="CG61" s="194"/>
      <c r="CH61" s="194"/>
      <c r="CI61" s="194"/>
      <c r="CJ61" s="194"/>
      <c r="CK61" s="197"/>
    </row>
    <row r="62" spans="1:89" s="54" customFormat="1" ht="13.5" customHeight="1">
      <c r="A62" s="147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6"/>
      <c r="M62" s="131">
        <f>AU52</f>
        <v>0</v>
      </c>
      <c r="N62" s="132"/>
      <c r="O62" s="120"/>
      <c r="P62" s="122">
        <f>AR52</f>
        <v>11</v>
      </c>
      <c r="Q62" s="122"/>
      <c r="R62" s="114" t="s">
        <v>29</v>
      </c>
      <c r="S62" s="114"/>
      <c r="T62" s="114">
        <f>AN52</f>
        <v>15</v>
      </c>
      <c r="U62" s="114"/>
      <c r="V62" s="120"/>
      <c r="W62" s="126">
        <f>AK52</f>
        <v>2</v>
      </c>
      <c r="X62" s="210"/>
      <c r="Y62" s="116"/>
      <c r="Z62" s="117"/>
      <c r="AA62" s="110"/>
      <c r="AB62" s="112"/>
      <c r="AC62" s="112"/>
      <c r="AD62" s="104"/>
      <c r="AE62" s="104"/>
      <c r="AF62" s="104"/>
      <c r="AG62" s="104"/>
      <c r="AH62" s="110"/>
      <c r="AI62" s="105"/>
      <c r="AJ62" s="106"/>
      <c r="AK62" s="116"/>
      <c r="AL62" s="117"/>
      <c r="AM62" s="110"/>
      <c r="AN62" s="112"/>
      <c r="AO62" s="112"/>
      <c r="AP62" s="104"/>
      <c r="AQ62" s="104"/>
      <c r="AR62" s="104"/>
      <c r="AS62" s="104"/>
      <c r="AT62" s="110"/>
      <c r="AU62" s="105"/>
      <c r="AV62" s="106"/>
      <c r="AW62" s="131">
        <f>IF(AZ61&gt;BD61,1,0)+IF(AZ62&gt;BD62,1,0)+IF(AZ63&gt;BD63,1,0)</f>
        <v>0</v>
      </c>
      <c r="AX62" s="132"/>
      <c r="AY62" s="120"/>
      <c r="AZ62" s="214">
        <v>11</v>
      </c>
      <c r="BA62" s="214"/>
      <c r="BB62" s="114" t="s">
        <v>29</v>
      </c>
      <c r="BC62" s="114"/>
      <c r="BD62" s="209">
        <v>15</v>
      </c>
      <c r="BE62" s="209"/>
      <c r="BF62" s="120"/>
      <c r="BG62" s="126">
        <f>IF(BD61&gt;AZ61,1,0)+IF(BD62&gt;AZ62,1,0)+IF(BD63&gt;AZ63,1,0)</f>
        <v>2</v>
      </c>
      <c r="BH62" s="210"/>
      <c r="BI62" s="164"/>
      <c r="BJ62" s="165"/>
      <c r="BK62" s="56"/>
      <c r="BL62" s="56"/>
      <c r="BM62" s="165"/>
      <c r="BN62" s="169"/>
      <c r="BO62" s="174"/>
      <c r="BP62" s="175"/>
      <c r="BQ62" s="175"/>
      <c r="BR62" s="176"/>
      <c r="BS62" s="183"/>
      <c r="BT62" s="184"/>
      <c r="BU62" s="184"/>
      <c r="BV62" s="184"/>
      <c r="BW62" s="184"/>
      <c r="BX62" s="185"/>
      <c r="BY62" s="138"/>
      <c r="BZ62" s="139"/>
      <c r="CA62" s="139"/>
      <c r="CB62" s="140"/>
      <c r="CF62" s="207"/>
      <c r="CG62" s="194"/>
      <c r="CH62" s="194"/>
      <c r="CI62" s="194"/>
      <c r="CJ62" s="194"/>
      <c r="CK62" s="197"/>
    </row>
    <row r="63" spans="1:89" s="54" customFormat="1" ht="13.5" customHeigh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50"/>
      <c r="M63" s="133"/>
      <c r="N63" s="134"/>
      <c r="O63" s="121"/>
      <c r="P63" s="109">
        <f>AR53</f>
        <v>0</v>
      </c>
      <c r="Q63" s="109"/>
      <c r="R63" s="100" t="s">
        <v>29</v>
      </c>
      <c r="S63" s="100"/>
      <c r="T63" s="100">
        <f>AN53</f>
        <v>0</v>
      </c>
      <c r="U63" s="100"/>
      <c r="V63" s="121"/>
      <c r="W63" s="211"/>
      <c r="X63" s="212"/>
      <c r="Y63" s="118"/>
      <c r="Z63" s="119"/>
      <c r="AA63" s="111"/>
      <c r="AB63" s="102"/>
      <c r="AC63" s="102"/>
      <c r="AD63" s="103"/>
      <c r="AE63" s="103"/>
      <c r="AF63" s="103"/>
      <c r="AG63" s="103"/>
      <c r="AH63" s="111"/>
      <c r="AI63" s="107"/>
      <c r="AJ63" s="108"/>
      <c r="AK63" s="118"/>
      <c r="AL63" s="119"/>
      <c r="AM63" s="111"/>
      <c r="AN63" s="102"/>
      <c r="AO63" s="102"/>
      <c r="AP63" s="103"/>
      <c r="AQ63" s="103"/>
      <c r="AR63" s="103"/>
      <c r="AS63" s="103"/>
      <c r="AT63" s="111"/>
      <c r="AU63" s="107"/>
      <c r="AV63" s="108"/>
      <c r="AW63" s="133"/>
      <c r="AX63" s="134"/>
      <c r="AY63" s="121"/>
      <c r="AZ63" s="204"/>
      <c r="BA63" s="204"/>
      <c r="BB63" s="100" t="s">
        <v>29</v>
      </c>
      <c r="BC63" s="100"/>
      <c r="BD63" s="205"/>
      <c r="BE63" s="205"/>
      <c r="BF63" s="121"/>
      <c r="BG63" s="211"/>
      <c r="BH63" s="212"/>
      <c r="BI63" s="166"/>
      <c r="BJ63" s="167"/>
      <c r="BK63" s="57"/>
      <c r="BL63" s="57"/>
      <c r="BM63" s="167"/>
      <c r="BN63" s="170"/>
      <c r="BO63" s="177"/>
      <c r="BP63" s="178"/>
      <c r="BQ63" s="178"/>
      <c r="BR63" s="179"/>
      <c r="BS63" s="186"/>
      <c r="BT63" s="187"/>
      <c r="BU63" s="187"/>
      <c r="BV63" s="187"/>
      <c r="BW63" s="187"/>
      <c r="BX63" s="188"/>
      <c r="BY63" s="141"/>
      <c r="BZ63" s="142"/>
      <c r="CA63" s="142"/>
      <c r="CB63" s="143"/>
      <c r="CF63" s="206">
        <f>Y67+AK67</f>
        <v>4</v>
      </c>
      <c r="CG63" s="193">
        <f>AI67+AU67</f>
        <v>1</v>
      </c>
      <c r="CH63" s="193">
        <f>CF63/CG63</f>
        <v>4</v>
      </c>
      <c r="CI63" s="193">
        <f>AB66+AB67+AB68+AN66+AN67+AN68</f>
        <v>76</v>
      </c>
      <c r="CJ63" s="193">
        <f>AF66+AF67+AF68+AR66+AR67+AR68</f>
        <v>59</v>
      </c>
      <c r="CK63" s="196">
        <f>CI63/CJ63</f>
        <v>1.2881355932203389</v>
      </c>
    </row>
    <row r="64" spans="1:89" s="54" customFormat="1" ht="13.5" customHeight="1">
      <c r="A64" s="199" t="s">
        <v>36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1"/>
      <c r="M64" s="202"/>
      <c r="N64" s="160"/>
      <c r="O64" s="203"/>
      <c r="P64" s="203"/>
      <c r="Q64" s="203"/>
      <c r="R64" s="203"/>
      <c r="S64" s="203"/>
      <c r="T64" s="160"/>
      <c r="U64" s="160"/>
      <c r="V64" s="160"/>
      <c r="W64" s="160"/>
      <c r="X64" s="161"/>
      <c r="Y64" s="189" t="str">
        <f>IF(AW54="","",AW54)</f>
        <v/>
      </c>
      <c r="Z64" s="190"/>
      <c r="AA64" s="191" t="s">
        <v>25</v>
      </c>
      <c r="AB64" s="191"/>
      <c r="AC64" s="191"/>
      <c r="AD64" s="191"/>
      <c r="AE64" s="191"/>
      <c r="AF64" s="190" t="str">
        <f>IF(BD54="","",BD54)</f>
        <v/>
      </c>
      <c r="AG64" s="190"/>
      <c r="AH64" s="190" t="s">
        <v>26</v>
      </c>
      <c r="AI64" s="190"/>
      <c r="AJ64" s="192"/>
      <c r="AK64" s="189" t="str">
        <f>IF(AW59="","",AW59)</f>
        <v/>
      </c>
      <c r="AL64" s="190"/>
      <c r="AM64" s="191" t="s">
        <v>25</v>
      </c>
      <c r="AN64" s="191"/>
      <c r="AO64" s="191"/>
      <c r="AP64" s="191"/>
      <c r="AQ64" s="191"/>
      <c r="AR64" s="190" t="str">
        <f>IF(BD59="","",BD59)</f>
        <v/>
      </c>
      <c r="AS64" s="190"/>
      <c r="AT64" s="190" t="s">
        <v>26</v>
      </c>
      <c r="AU64" s="190"/>
      <c r="AV64" s="192"/>
      <c r="AW64" s="202"/>
      <c r="AX64" s="160"/>
      <c r="AY64" s="203"/>
      <c r="AZ64" s="203"/>
      <c r="BA64" s="203"/>
      <c r="BB64" s="203"/>
      <c r="BC64" s="203"/>
      <c r="BD64" s="160"/>
      <c r="BE64" s="160"/>
      <c r="BF64" s="160"/>
      <c r="BG64" s="160"/>
      <c r="BH64" s="161"/>
      <c r="BI64" s="162">
        <f>IF(M67=2,1,0)+IF(Y67=2,1,0)+IF(AK67=2,1,0)+IF(AW67=2,1,0)</f>
        <v>2</v>
      </c>
      <c r="BJ64" s="163"/>
      <c r="BK64" s="55"/>
      <c r="BL64" s="55"/>
      <c r="BM64" s="163">
        <f>IF(W67=2,1,0)+IF(AI67=2,1,0)+IF(AU67=2,1,0)+IF(BG67=2,1,0)</f>
        <v>0</v>
      </c>
      <c r="BN64" s="168"/>
      <c r="BO64" s="171">
        <f>IF((W67+AI67+AU67+BG67)=0,"6/0",(M67+Y67+AK67+AW67)/(W67+AI67+AU67+BG67))</f>
        <v>4</v>
      </c>
      <c r="BP64" s="172"/>
      <c r="BQ64" s="172"/>
      <c r="BR64" s="173"/>
      <c r="BS64" s="180">
        <f>(P66+P67+P68+AB66+AB67+AB68+AN66+AN67+AN68+AZ66+AZ67+AZ68)/(T66+T67+T68+AF66+AF67+AF68+AR66+AR67+AR68+BD66+BD67+BD68)</f>
        <v>1.2881355932203389</v>
      </c>
      <c r="BT64" s="181"/>
      <c r="BU64" s="181"/>
      <c r="BV64" s="181"/>
      <c r="BW64" s="181"/>
      <c r="BX64" s="182"/>
      <c r="BY64" s="135">
        <v>2</v>
      </c>
      <c r="BZ64" s="136"/>
      <c r="CA64" s="136"/>
      <c r="CB64" s="137"/>
      <c r="CF64" s="207"/>
      <c r="CG64" s="194"/>
      <c r="CH64" s="194"/>
      <c r="CI64" s="194"/>
      <c r="CJ64" s="194"/>
      <c r="CK64" s="197"/>
    </row>
    <row r="65" spans="1:89" s="54" customFormat="1" ht="13.5" customHeight="1">
      <c r="A65" s="144" t="s">
        <v>58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6"/>
      <c r="M65" s="151"/>
      <c r="N65" s="152"/>
      <c r="O65" s="152"/>
      <c r="P65" s="152"/>
      <c r="Q65" s="152"/>
      <c r="R65" s="153"/>
      <c r="S65" s="153"/>
      <c r="T65" s="153"/>
      <c r="U65" s="153"/>
      <c r="V65" s="153"/>
      <c r="W65" s="153"/>
      <c r="X65" s="154"/>
      <c r="Y65" s="155" t="s">
        <v>27</v>
      </c>
      <c r="Z65" s="156"/>
      <c r="AA65" s="156"/>
      <c r="AB65" s="156"/>
      <c r="AC65" s="156"/>
      <c r="AD65" s="157" t="str">
        <f>IF(BB55="","",BB55)</f>
        <v/>
      </c>
      <c r="AE65" s="158"/>
      <c r="AF65" s="158"/>
      <c r="AG65" s="158"/>
      <c r="AH65" s="158"/>
      <c r="AI65" s="158"/>
      <c r="AJ65" s="159"/>
      <c r="AK65" s="155" t="s">
        <v>27</v>
      </c>
      <c r="AL65" s="156"/>
      <c r="AM65" s="156"/>
      <c r="AN65" s="156"/>
      <c r="AO65" s="156"/>
      <c r="AP65" s="157" t="str">
        <f>IF(BB60="","",BB60)</f>
        <v/>
      </c>
      <c r="AQ65" s="158"/>
      <c r="AR65" s="158"/>
      <c r="AS65" s="158"/>
      <c r="AT65" s="158"/>
      <c r="AU65" s="158"/>
      <c r="AV65" s="159"/>
      <c r="AW65" s="151"/>
      <c r="AX65" s="152"/>
      <c r="AY65" s="152"/>
      <c r="AZ65" s="152"/>
      <c r="BA65" s="152"/>
      <c r="BB65" s="153"/>
      <c r="BC65" s="153"/>
      <c r="BD65" s="153"/>
      <c r="BE65" s="153"/>
      <c r="BF65" s="153"/>
      <c r="BG65" s="153"/>
      <c r="BH65" s="154"/>
      <c r="BI65" s="164"/>
      <c r="BJ65" s="165"/>
      <c r="BK65" s="56"/>
      <c r="BL65" s="56"/>
      <c r="BM65" s="165"/>
      <c r="BN65" s="169"/>
      <c r="BO65" s="174"/>
      <c r="BP65" s="175"/>
      <c r="BQ65" s="175"/>
      <c r="BR65" s="176"/>
      <c r="BS65" s="183"/>
      <c r="BT65" s="184"/>
      <c r="BU65" s="184"/>
      <c r="BV65" s="184"/>
      <c r="BW65" s="184"/>
      <c r="BX65" s="185"/>
      <c r="BY65" s="138"/>
      <c r="BZ65" s="139"/>
      <c r="CA65" s="139"/>
      <c r="CB65" s="140"/>
      <c r="CF65" s="207"/>
      <c r="CG65" s="194"/>
      <c r="CH65" s="194"/>
      <c r="CI65" s="194"/>
      <c r="CJ65" s="194"/>
      <c r="CK65" s="197"/>
    </row>
    <row r="66" spans="1:89" s="54" customFormat="1" ht="13.5" customHeight="1">
      <c r="A66" s="147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6"/>
      <c r="M66" s="124"/>
      <c r="N66" s="104"/>
      <c r="O66" s="110"/>
      <c r="P66" s="112"/>
      <c r="Q66" s="112"/>
      <c r="R66" s="104"/>
      <c r="S66" s="104"/>
      <c r="T66" s="104"/>
      <c r="U66" s="104"/>
      <c r="V66" s="110"/>
      <c r="W66" s="112"/>
      <c r="X66" s="113"/>
      <c r="Y66" s="130" t="str">
        <f>IF(Y67=2,"○",IF(AI67=2,"●",""))</f>
        <v>○</v>
      </c>
      <c r="Z66" s="114"/>
      <c r="AA66" s="120" t="s">
        <v>28</v>
      </c>
      <c r="AB66" s="122">
        <f>BD56</f>
        <v>15</v>
      </c>
      <c r="AC66" s="122"/>
      <c r="AD66" s="114" t="s">
        <v>29</v>
      </c>
      <c r="AE66" s="125"/>
      <c r="AF66" s="114">
        <f>AZ56</f>
        <v>11</v>
      </c>
      <c r="AG66" s="114"/>
      <c r="AH66" s="120" t="s">
        <v>30</v>
      </c>
      <c r="AI66" s="122"/>
      <c r="AJ66" s="123"/>
      <c r="AK66" s="130" t="str">
        <f>IF(AK67=2,"○",IF(AU67=2,"●",""))</f>
        <v>○</v>
      </c>
      <c r="AL66" s="114"/>
      <c r="AM66" s="120" t="s">
        <v>28</v>
      </c>
      <c r="AN66" s="122">
        <f>BD61</f>
        <v>15</v>
      </c>
      <c r="AO66" s="122"/>
      <c r="AP66" s="114" t="s">
        <v>29</v>
      </c>
      <c r="AQ66" s="125"/>
      <c r="AR66" s="114">
        <f>AZ61</f>
        <v>13</v>
      </c>
      <c r="AS66" s="114"/>
      <c r="AT66" s="120" t="s">
        <v>30</v>
      </c>
      <c r="AU66" s="122"/>
      <c r="AV66" s="123"/>
      <c r="AW66" s="124"/>
      <c r="AX66" s="104"/>
      <c r="AY66" s="110"/>
      <c r="AZ66" s="112"/>
      <c r="BA66" s="112"/>
      <c r="BB66" s="104"/>
      <c r="BC66" s="104"/>
      <c r="BD66" s="104"/>
      <c r="BE66" s="104"/>
      <c r="BF66" s="110"/>
      <c r="BG66" s="112"/>
      <c r="BH66" s="113"/>
      <c r="BI66" s="164"/>
      <c r="BJ66" s="165"/>
      <c r="BK66" s="114" t="s">
        <v>29</v>
      </c>
      <c r="BL66" s="115"/>
      <c r="BM66" s="165"/>
      <c r="BN66" s="169"/>
      <c r="BO66" s="174"/>
      <c r="BP66" s="175"/>
      <c r="BQ66" s="175"/>
      <c r="BR66" s="176"/>
      <c r="BS66" s="183"/>
      <c r="BT66" s="184"/>
      <c r="BU66" s="184"/>
      <c r="BV66" s="184"/>
      <c r="BW66" s="184"/>
      <c r="BX66" s="185"/>
      <c r="BY66" s="138"/>
      <c r="BZ66" s="139"/>
      <c r="CA66" s="139"/>
      <c r="CB66" s="140"/>
      <c r="CF66" s="207"/>
      <c r="CG66" s="194"/>
      <c r="CH66" s="194"/>
      <c r="CI66" s="194"/>
      <c r="CJ66" s="194"/>
      <c r="CK66" s="197"/>
    </row>
    <row r="67" spans="1:89" s="54" customFormat="1" ht="13.5" customHeight="1" thickBot="1">
      <c r="A67" s="147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6"/>
      <c r="M67" s="116"/>
      <c r="N67" s="117"/>
      <c r="O67" s="110"/>
      <c r="P67" s="112"/>
      <c r="Q67" s="112"/>
      <c r="R67" s="104"/>
      <c r="S67" s="104"/>
      <c r="T67" s="104"/>
      <c r="U67" s="104"/>
      <c r="V67" s="110"/>
      <c r="W67" s="105"/>
      <c r="X67" s="106"/>
      <c r="Y67" s="131">
        <f>BG57</f>
        <v>2</v>
      </c>
      <c r="Z67" s="132"/>
      <c r="AA67" s="120"/>
      <c r="AB67" s="122">
        <f>BD57</f>
        <v>16</v>
      </c>
      <c r="AC67" s="122"/>
      <c r="AD67" s="114" t="s">
        <v>29</v>
      </c>
      <c r="AE67" s="125"/>
      <c r="AF67" s="114">
        <f>AZ57</f>
        <v>17</v>
      </c>
      <c r="AG67" s="125"/>
      <c r="AH67" s="120"/>
      <c r="AI67" s="126">
        <f>AW57</f>
        <v>1</v>
      </c>
      <c r="AJ67" s="127"/>
      <c r="AK67" s="131">
        <f>BG62</f>
        <v>2</v>
      </c>
      <c r="AL67" s="132"/>
      <c r="AM67" s="120"/>
      <c r="AN67" s="122">
        <f>BD62</f>
        <v>15</v>
      </c>
      <c r="AO67" s="122"/>
      <c r="AP67" s="114" t="s">
        <v>29</v>
      </c>
      <c r="AQ67" s="125"/>
      <c r="AR67" s="114">
        <f>AZ62</f>
        <v>11</v>
      </c>
      <c r="AS67" s="125"/>
      <c r="AT67" s="120"/>
      <c r="AU67" s="126">
        <f>AW62</f>
        <v>0</v>
      </c>
      <c r="AV67" s="127"/>
      <c r="AW67" s="116"/>
      <c r="AX67" s="117"/>
      <c r="AY67" s="110"/>
      <c r="AZ67" s="112"/>
      <c r="BA67" s="112"/>
      <c r="BB67" s="104"/>
      <c r="BC67" s="104"/>
      <c r="BD67" s="104"/>
      <c r="BE67" s="104"/>
      <c r="BF67" s="110"/>
      <c r="BG67" s="105"/>
      <c r="BH67" s="106"/>
      <c r="BI67" s="164"/>
      <c r="BJ67" s="165"/>
      <c r="BK67" s="56"/>
      <c r="BL67" s="56"/>
      <c r="BM67" s="165"/>
      <c r="BN67" s="169"/>
      <c r="BO67" s="174"/>
      <c r="BP67" s="175"/>
      <c r="BQ67" s="175"/>
      <c r="BR67" s="176"/>
      <c r="BS67" s="183"/>
      <c r="BT67" s="184"/>
      <c r="BU67" s="184"/>
      <c r="BV67" s="184"/>
      <c r="BW67" s="184"/>
      <c r="BX67" s="185"/>
      <c r="BY67" s="138"/>
      <c r="BZ67" s="139"/>
      <c r="CA67" s="139"/>
      <c r="CB67" s="140"/>
      <c r="CF67" s="208"/>
      <c r="CG67" s="195"/>
      <c r="CH67" s="195"/>
      <c r="CI67" s="195"/>
      <c r="CJ67" s="195"/>
      <c r="CK67" s="198"/>
    </row>
    <row r="68" spans="1:89" s="54" customFormat="1" ht="13.5" customHeight="1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50"/>
      <c r="M68" s="118"/>
      <c r="N68" s="119"/>
      <c r="O68" s="111"/>
      <c r="P68" s="102"/>
      <c r="Q68" s="102"/>
      <c r="R68" s="103"/>
      <c r="S68" s="103"/>
      <c r="T68" s="103"/>
      <c r="U68" s="103"/>
      <c r="V68" s="111"/>
      <c r="W68" s="107"/>
      <c r="X68" s="108"/>
      <c r="Y68" s="133"/>
      <c r="Z68" s="134"/>
      <c r="AA68" s="121"/>
      <c r="AB68" s="109">
        <f>BD58</f>
        <v>15</v>
      </c>
      <c r="AC68" s="109"/>
      <c r="AD68" s="100" t="s">
        <v>29</v>
      </c>
      <c r="AE68" s="101"/>
      <c r="AF68" s="100">
        <f>AZ58</f>
        <v>7</v>
      </c>
      <c r="AG68" s="100"/>
      <c r="AH68" s="121"/>
      <c r="AI68" s="128"/>
      <c r="AJ68" s="129"/>
      <c r="AK68" s="133"/>
      <c r="AL68" s="134"/>
      <c r="AM68" s="121"/>
      <c r="AN68" s="109">
        <f>BD63</f>
        <v>0</v>
      </c>
      <c r="AO68" s="109"/>
      <c r="AP68" s="100" t="s">
        <v>29</v>
      </c>
      <c r="AQ68" s="101"/>
      <c r="AR68" s="100">
        <f>AZ63</f>
        <v>0</v>
      </c>
      <c r="AS68" s="100"/>
      <c r="AT68" s="121"/>
      <c r="AU68" s="128"/>
      <c r="AV68" s="129"/>
      <c r="AW68" s="118"/>
      <c r="AX68" s="119"/>
      <c r="AY68" s="111"/>
      <c r="AZ68" s="102"/>
      <c r="BA68" s="102"/>
      <c r="BB68" s="103"/>
      <c r="BC68" s="103"/>
      <c r="BD68" s="103"/>
      <c r="BE68" s="103"/>
      <c r="BF68" s="111"/>
      <c r="BG68" s="107"/>
      <c r="BH68" s="108"/>
      <c r="BI68" s="166"/>
      <c r="BJ68" s="167"/>
      <c r="BK68" s="57"/>
      <c r="BL68" s="57"/>
      <c r="BM68" s="167"/>
      <c r="BN68" s="170"/>
      <c r="BO68" s="177"/>
      <c r="BP68" s="178"/>
      <c r="BQ68" s="178"/>
      <c r="BR68" s="179"/>
      <c r="BS68" s="186"/>
      <c r="BT68" s="187"/>
      <c r="BU68" s="187"/>
      <c r="BV68" s="187"/>
      <c r="BW68" s="187"/>
      <c r="BX68" s="188"/>
      <c r="BY68" s="141"/>
      <c r="BZ68" s="142"/>
      <c r="CA68" s="142"/>
      <c r="CB68" s="143"/>
    </row>
  </sheetData>
  <mergeCells count="910">
    <mergeCell ref="A1:X3"/>
    <mergeCell ref="A4:L6"/>
    <mergeCell ref="M4:X4"/>
    <mergeCell ref="Y4:AJ4"/>
    <mergeCell ref="AK4:AV4"/>
    <mergeCell ref="AW4:BB6"/>
    <mergeCell ref="CI5:CI6"/>
    <mergeCell ref="CJ5:CJ6"/>
    <mergeCell ref="CK5:CK6"/>
    <mergeCell ref="BC4:BF6"/>
    <mergeCell ref="BG4:BL6"/>
    <mergeCell ref="BM4:BP6"/>
    <mergeCell ref="M5:X6"/>
    <mergeCell ref="Y5:AJ6"/>
    <mergeCell ref="AK5:AV6"/>
    <mergeCell ref="A7:L7"/>
    <mergeCell ref="M7:N7"/>
    <mergeCell ref="O7:S7"/>
    <mergeCell ref="T7:U7"/>
    <mergeCell ref="V7:X7"/>
    <mergeCell ref="Y7:Z7"/>
    <mergeCell ref="CF5:CF6"/>
    <mergeCell ref="CG5:CG6"/>
    <mergeCell ref="CH5:CH6"/>
    <mergeCell ref="CI7:CI11"/>
    <mergeCell ref="CJ7:CJ11"/>
    <mergeCell ref="CK7:CK11"/>
    <mergeCell ref="AT7:AV7"/>
    <mergeCell ref="AW7:AX11"/>
    <mergeCell ref="BA7:BB11"/>
    <mergeCell ref="BC7:BF11"/>
    <mergeCell ref="BG7:BL11"/>
    <mergeCell ref="BM7:BP11"/>
    <mergeCell ref="AP8:AV8"/>
    <mergeCell ref="AM7:AQ7"/>
    <mergeCell ref="AR7:AS7"/>
    <mergeCell ref="AD8:AJ8"/>
    <mergeCell ref="AK8:AO8"/>
    <mergeCell ref="M9:N9"/>
    <mergeCell ref="O9:O11"/>
    <mergeCell ref="P9:Q9"/>
    <mergeCell ref="R9:S9"/>
    <mergeCell ref="CF7:CF11"/>
    <mergeCell ref="CG7:CG11"/>
    <mergeCell ref="CH7:CH11"/>
    <mergeCell ref="AA7:AE7"/>
    <mergeCell ref="AF7:AG7"/>
    <mergeCell ref="AH7:AJ7"/>
    <mergeCell ref="AK7:AL7"/>
    <mergeCell ref="T9:U9"/>
    <mergeCell ref="V9:V11"/>
    <mergeCell ref="W9:X9"/>
    <mergeCell ref="Y9:Z9"/>
    <mergeCell ref="AA9:AA11"/>
    <mergeCell ref="AB9:AC9"/>
    <mergeCell ref="AB10:AC10"/>
    <mergeCell ref="AB11:AC11"/>
    <mergeCell ref="A8:L11"/>
    <mergeCell ref="M8:Q8"/>
    <mergeCell ref="R8:X8"/>
    <mergeCell ref="Y8:AC8"/>
    <mergeCell ref="AD9:AE9"/>
    <mergeCell ref="AF9:AG9"/>
    <mergeCell ref="AH9:AH11"/>
    <mergeCell ref="AI9:AJ9"/>
    <mergeCell ref="AK9:AL9"/>
    <mergeCell ref="AM9:AM11"/>
    <mergeCell ref="AD10:AE10"/>
    <mergeCell ref="AF10:AG10"/>
    <mergeCell ref="AI10:AJ11"/>
    <mergeCell ref="AK10:AL11"/>
    <mergeCell ref="AN9:AO9"/>
    <mergeCell ref="AP9:AQ9"/>
    <mergeCell ref="AR9:AS9"/>
    <mergeCell ref="AT9:AT11"/>
    <mergeCell ref="AU9:AV9"/>
    <mergeCell ref="AY9:AZ9"/>
    <mergeCell ref="AN10:AO10"/>
    <mergeCell ref="AP10:AQ10"/>
    <mergeCell ref="AR10:AS10"/>
    <mergeCell ref="AU10:AV11"/>
    <mergeCell ref="AD11:AE11"/>
    <mergeCell ref="AF11:AG11"/>
    <mergeCell ref="AN11:AO11"/>
    <mergeCell ref="AP11:AQ11"/>
    <mergeCell ref="AR11:AS11"/>
    <mergeCell ref="A12:L12"/>
    <mergeCell ref="M12:N12"/>
    <mergeCell ref="O12:S12"/>
    <mergeCell ref="T12:U12"/>
    <mergeCell ref="V12:X12"/>
    <mergeCell ref="M10:N11"/>
    <mergeCell ref="P10:Q10"/>
    <mergeCell ref="R10:S10"/>
    <mergeCell ref="T10:U10"/>
    <mergeCell ref="W10:X11"/>
    <mergeCell ref="Y10:Z11"/>
    <mergeCell ref="P11:Q11"/>
    <mergeCell ref="R11:S11"/>
    <mergeCell ref="T11:U11"/>
    <mergeCell ref="BC12:BF16"/>
    <mergeCell ref="BG12:BL16"/>
    <mergeCell ref="AU14:AV14"/>
    <mergeCell ref="AY14:AZ14"/>
    <mergeCell ref="AU15:AV16"/>
    <mergeCell ref="Y12:Z12"/>
    <mergeCell ref="AA12:AE12"/>
    <mergeCell ref="AF12:AG12"/>
    <mergeCell ref="AH12:AJ12"/>
    <mergeCell ref="AK12:AL12"/>
    <mergeCell ref="AM12:AQ12"/>
    <mergeCell ref="T14:U14"/>
    <mergeCell ref="V14:V16"/>
    <mergeCell ref="W14:X14"/>
    <mergeCell ref="Y14:Z14"/>
    <mergeCell ref="CK12:CK16"/>
    <mergeCell ref="A13:L16"/>
    <mergeCell ref="M13:Q13"/>
    <mergeCell ref="R13:X13"/>
    <mergeCell ref="Y13:AC13"/>
    <mergeCell ref="AD13:AJ13"/>
    <mergeCell ref="AK13:AO13"/>
    <mergeCell ref="AP13:AV13"/>
    <mergeCell ref="M14:N14"/>
    <mergeCell ref="O14:O16"/>
    <mergeCell ref="BM12:BP16"/>
    <mergeCell ref="CF12:CF16"/>
    <mergeCell ref="CG12:CG16"/>
    <mergeCell ref="CH12:CH16"/>
    <mergeCell ref="CI12:CI16"/>
    <mergeCell ref="CJ12:CJ16"/>
    <mergeCell ref="AR12:AS12"/>
    <mergeCell ref="AT12:AV12"/>
    <mergeCell ref="AW12:AX16"/>
    <mergeCell ref="BA12:BB16"/>
    <mergeCell ref="AK14:AL14"/>
    <mergeCell ref="AM14:AM16"/>
    <mergeCell ref="AN14:AO14"/>
    <mergeCell ref="AP14:AQ14"/>
    <mergeCell ref="AR14:AS14"/>
    <mergeCell ref="AT14:AT16"/>
    <mergeCell ref="AK15:AL16"/>
    <mergeCell ref="AN15:AO15"/>
    <mergeCell ref="AP15:AQ15"/>
    <mergeCell ref="AR15:AS15"/>
    <mergeCell ref="AN16:AO16"/>
    <mergeCell ref="AP16:AQ16"/>
    <mergeCell ref="AR16:AS16"/>
    <mergeCell ref="M15:N16"/>
    <mergeCell ref="P15:Q15"/>
    <mergeCell ref="R15:S15"/>
    <mergeCell ref="T15:U15"/>
    <mergeCell ref="W15:X16"/>
    <mergeCell ref="Y15:Z16"/>
    <mergeCell ref="P16:Q16"/>
    <mergeCell ref="R16:S16"/>
    <mergeCell ref="T16:U16"/>
    <mergeCell ref="AA14:AA16"/>
    <mergeCell ref="AB14:AC14"/>
    <mergeCell ref="AD14:AE14"/>
    <mergeCell ref="AF14:AG14"/>
    <mergeCell ref="AH14:AH16"/>
    <mergeCell ref="AI14:AJ14"/>
    <mergeCell ref="AB15:AC15"/>
    <mergeCell ref="AD15:AE15"/>
    <mergeCell ref="AF15:AG15"/>
    <mergeCell ref="AI15:AJ16"/>
    <mergeCell ref="P14:Q14"/>
    <mergeCell ref="R14:S14"/>
    <mergeCell ref="A17:L17"/>
    <mergeCell ref="M17:N17"/>
    <mergeCell ref="O17:S17"/>
    <mergeCell ref="T17:U17"/>
    <mergeCell ref="V17:X17"/>
    <mergeCell ref="Y17:Z17"/>
    <mergeCell ref="AB16:AC16"/>
    <mergeCell ref="AD16:AE16"/>
    <mergeCell ref="AF16:AG16"/>
    <mergeCell ref="CI17:CI21"/>
    <mergeCell ref="CJ17:CJ21"/>
    <mergeCell ref="CK17:CK21"/>
    <mergeCell ref="AT17:AV17"/>
    <mergeCell ref="AW17:AX21"/>
    <mergeCell ref="BA17:BB21"/>
    <mergeCell ref="BC17:BF21"/>
    <mergeCell ref="BG17:BL21"/>
    <mergeCell ref="BM17:BP21"/>
    <mergeCell ref="AP18:AV18"/>
    <mergeCell ref="AM17:AQ17"/>
    <mergeCell ref="AR17:AS17"/>
    <mergeCell ref="AD18:AJ18"/>
    <mergeCell ref="AK18:AO18"/>
    <mergeCell ref="M19:N19"/>
    <mergeCell ref="O19:O21"/>
    <mergeCell ref="P19:Q19"/>
    <mergeCell ref="R19:S19"/>
    <mergeCell ref="CF17:CF21"/>
    <mergeCell ref="CG17:CG21"/>
    <mergeCell ref="CH17:CH21"/>
    <mergeCell ref="AA17:AE17"/>
    <mergeCell ref="AF17:AG17"/>
    <mergeCell ref="AH17:AJ17"/>
    <mergeCell ref="AK17:AL17"/>
    <mergeCell ref="T19:U19"/>
    <mergeCell ref="V19:V21"/>
    <mergeCell ref="W19:X19"/>
    <mergeCell ref="Y19:Z19"/>
    <mergeCell ref="AA19:AA21"/>
    <mergeCell ref="AB19:AC19"/>
    <mergeCell ref="AB20:AC20"/>
    <mergeCell ref="AB21:AC21"/>
    <mergeCell ref="A18:L21"/>
    <mergeCell ref="M18:Q18"/>
    <mergeCell ref="R18:X18"/>
    <mergeCell ref="Y18:AC18"/>
    <mergeCell ref="AD19:AE19"/>
    <mergeCell ref="AF19:AG19"/>
    <mergeCell ref="AH19:AH21"/>
    <mergeCell ref="AI19:AJ19"/>
    <mergeCell ref="AK19:AL19"/>
    <mergeCell ref="AM19:AM21"/>
    <mergeCell ref="AD20:AE20"/>
    <mergeCell ref="AF20:AG20"/>
    <mergeCell ref="AI20:AJ21"/>
    <mergeCell ref="AK20:AL21"/>
    <mergeCell ref="AN19:AO19"/>
    <mergeCell ref="AP19:AQ19"/>
    <mergeCell ref="AR19:AS19"/>
    <mergeCell ref="AT19:AT21"/>
    <mergeCell ref="AU19:AV19"/>
    <mergeCell ref="AY19:AZ19"/>
    <mergeCell ref="AN20:AO20"/>
    <mergeCell ref="AP20:AQ20"/>
    <mergeCell ref="AR20:AS20"/>
    <mergeCell ref="AU20:AV21"/>
    <mergeCell ref="AD21:AE21"/>
    <mergeCell ref="AF21:AG21"/>
    <mergeCell ref="AN21:AO21"/>
    <mergeCell ref="AP21:AQ21"/>
    <mergeCell ref="AR21:AS21"/>
    <mergeCell ref="A22:X24"/>
    <mergeCell ref="M20:N21"/>
    <mergeCell ref="P20:Q20"/>
    <mergeCell ref="R20:S20"/>
    <mergeCell ref="T20:U20"/>
    <mergeCell ref="W20:X21"/>
    <mergeCell ref="Y20:Z21"/>
    <mergeCell ref="P21:Q21"/>
    <mergeCell ref="R21:S21"/>
    <mergeCell ref="T21:U21"/>
    <mergeCell ref="CJ25:CJ26"/>
    <mergeCell ref="CK25:CK26"/>
    <mergeCell ref="M26:X27"/>
    <mergeCell ref="Y26:AJ27"/>
    <mergeCell ref="AK26:AV27"/>
    <mergeCell ref="CF27:CF31"/>
    <mergeCell ref="CG27:CG31"/>
    <mergeCell ref="CH27:CH31"/>
    <mergeCell ref="CI27:CI31"/>
    <mergeCell ref="CJ27:CJ31"/>
    <mergeCell ref="BG25:BL27"/>
    <mergeCell ref="BM25:BP27"/>
    <mergeCell ref="CF25:CF26"/>
    <mergeCell ref="CG25:CG26"/>
    <mergeCell ref="CH25:CH26"/>
    <mergeCell ref="CI25:CI26"/>
    <mergeCell ref="M25:X25"/>
    <mergeCell ref="Y25:AJ25"/>
    <mergeCell ref="AK25:AV25"/>
    <mergeCell ref="AW25:BB27"/>
    <mergeCell ref="BC25:BF27"/>
    <mergeCell ref="BA28:BB32"/>
    <mergeCell ref="AR30:AS30"/>
    <mergeCell ref="AT30:AT32"/>
    <mergeCell ref="AU30:AV30"/>
    <mergeCell ref="AY30:AZ30"/>
    <mergeCell ref="CK27:CK31"/>
    <mergeCell ref="A28:L28"/>
    <mergeCell ref="M28:N28"/>
    <mergeCell ref="O28:S28"/>
    <mergeCell ref="T28:U28"/>
    <mergeCell ref="V28:X28"/>
    <mergeCell ref="Y28:Z28"/>
    <mergeCell ref="AA28:AE28"/>
    <mergeCell ref="AF28:AG28"/>
    <mergeCell ref="AH28:AJ28"/>
    <mergeCell ref="A25:L27"/>
    <mergeCell ref="M30:N30"/>
    <mergeCell ref="O30:O32"/>
    <mergeCell ref="P30:Q30"/>
    <mergeCell ref="R30:S30"/>
    <mergeCell ref="T30:U30"/>
    <mergeCell ref="V30:V32"/>
    <mergeCell ref="M31:N32"/>
    <mergeCell ref="P31:Q31"/>
    <mergeCell ref="R31:S31"/>
    <mergeCell ref="T31:U31"/>
    <mergeCell ref="AP30:AQ30"/>
    <mergeCell ref="W30:X30"/>
    <mergeCell ref="Y30:Z30"/>
    <mergeCell ref="AA30:AA32"/>
    <mergeCell ref="AB30:AC30"/>
    <mergeCell ref="AD30:AE30"/>
    <mergeCell ref="AF30:AG30"/>
    <mergeCell ref="W31:X32"/>
    <mergeCell ref="Y31:Z32"/>
    <mergeCell ref="AB31:AC31"/>
    <mergeCell ref="AD31:AE31"/>
    <mergeCell ref="CI32:CI36"/>
    <mergeCell ref="CJ32:CJ36"/>
    <mergeCell ref="CK32:CK36"/>
    <mergeCell ref="AU31:AV32"/>
    <mergeCell ref="P32:Q32"/>
    <mergeCell ref="R32:S32"/>
    <mergeCell ref="T32:U32"/>
    <mergeCell ref="AB32:AC32"/>
    <mergeCell ref="AD32:AE32"/>
    <mergeCell ref="AF32:AG32"/>
    <mergeCell ref="AN32:AO32"/>
    <mergeCell ref="AP32:AQ32"/>
    <mergeCell ref="AR32:AS32"/>
    <mergeCell ref="AF31:AG31"/>
    <mergeCell ref="AI31:AJ32"/>
    <mergeCell ref="AK31:AL32"/>
    <mergeCell ref="AN31:AO31"/>
    <mergeCell ref="AP31:AQ31"/>
    <mergeCell ref="AR31:AS31"/>
    <mergeCell ref="AH30:AH32"/>
    <mergeCell ref="AI30:AJ30"/>
    <mergeCell ref="AK30:AL30"/>
    <mergeCell ref="AM30:AM32"/>
    <mergeCell ref="AN30:AO30"/>
    <mergeCell ref="A33:L33"/>
    <mergeCell ref="M33:N33"/>
    <mergeCell ref="O33:S33"/>
    <mergeCell ref="T33:U33"/>
    <mergeCell ref="V33:X33"/>
    <mergeCell ref="Y33:Z33"/>
    <mergeCell ref="CF32:CF36"/>
    <mergeCell ref="CG32:CG36"/>
    <mergeCell ref="CH32:CH36"/>
    <mergeCell ref="BC28:BF32"/>
    <mergeCell ref="BG28:BL32"/>
    <mergeCell ref="BM28:BP32"/>
    <mergeCell ref="A29:L32"/>
    <mergeCell ref="M29:Q29"/>
    <mergeCell ref="R29:X29"/>
    <mergeCell ref="Y29:AC29"/>
    <mergeCell ref="AD29:AJ29"/>
    <mergeCell ref="AK29:AO29"/>
    <mergeCell ref="AP29:AV29"/>
    <mergeCell ref="AK28:AL28"/>
    <mergeCell ref="AM28:AQ28"/>
    <mergeCell ref="AR28:AS28"/>
    <mergeCell ref="AT28:AV28"/>
    <mergeCell ref="AW28:AX32"/>
    <mergeCell ref="AT33:AV33"/>
    <mergeCell ref="AW33:AX37"/>
    <mergeCell ref="BA33:BB37"/>
    <mergeCell ref="BC33:BF37"/>
    <mergeCell ref="BG33:BL37"/>
    <mergeCell ref="BM33:BP37"/>
    <mergeCell ref="AP34:AV34"/>
    <mergeCell ref="AA33:AE33"/>
    <mergeCell ref="AF33:AG33"/>
    <mergeCell ref="AH33:AJ33"/>
    <mergeCell ref="AK33:AL33"/>
    <mergeCell ref="AM33:AQ33"/>
    <mergeCell ref="AR33:AS33"/>
    <mergeCell ref="A34:L37"/>
    <mergeCell ref="M34:Q34"/>
    <mergeCell ref="R34:X34"/>
    <mergeCell ref="Y34:AC34"/>
    <mergeCell ref="AD34:AJ34"/>
    <mergeCell ref="AK34:AO34"/>
    <mergeCell ref="M35:N35"/>
    <mergeCell ref="O35:O37"/>
    <mergeCell ref="P35:Q35"/>
    <mergeCell ref="R35:S35"/>
    <mergeCell ref="AU35:AV35"/>
    <mergeCell ref="AY35:AZ35"/>
    <mergeCell ref="AN36:AO36"/>
    <mergeCell ref="AP36:AQ36"/>
    <mergeCell ref="AR36:AS36"/>
    <mergeCell ref="AU36:AV37"/>
    <mergeCell ref="AD35:AE35"/>
    <mergeCell ref="AF35:AG35"/>
    <mergeCell ref="AH35:AH37"/>
    <mergeCell ref="AI35:AJ35"/>
    <mergeCell ref="AK35:AL35"/>
    <mergeCell ref="AM35:AM37"/>
    <mergeCell ref="AD36:AE36"/>
    <mergeCell ref="AF36:AG36"/>
    <mergeCell ref="AI36:AJ37"/>
    <mergeCell ref="AK36:AL37"/>
    <mergeCell ref="W36:X37"/>
    <mergeCell ref="Y36:Z37"/>
    <mergeCell ref="P37:Q37"/>
    <mergeCell ref="R37:S37"/>
    <mergeCell ref="T37:U37"/>
    <mergeCell ref="AN35:AO35"/>
    <mergeCell ref="AP35:AQ35"/>
    <mergeCell ref="AR35:AS35"/>
    <mergeCell ref="AT35:AT37"/>
    <mergeCell ref="T35:U35"/>
    <mergeCell ref="V35:V37"/>
    <mergeCell ref="W35:X35"/>
    <mergeCell ref="Y35:Z35"/>
    <mergeCell ref="AA35:AA37"/>
    <mergeCell ref="AB35:AC35"/>
    <mergeCell ref="AB36:AC36"/>
    <mergeCell ref="AB37:AC37"/>
    <mergeCell ref="CG37:CG41"/>
    <mergeCell ref="CH37:CH41"/>
    <mergeCell ref="CI37:CI41"/>
    <mergeCell ref="CJ37:CJ41"/>
    <mergeCell ref="CK37:CK41"/>
    <mergeCell ref="A38:L38"/>
    <mergeCell ref="M38:N38"/>
    <mergeCell ref="O38:S38"/>
    <mergeCell ref="T38:U38"/>
    <mergeCell ref="V38:X38"/>
    <mergeCell ref="AD37:AE37"/>
    <mergeCell ref="AF37:AG37"/>
    <mergeCell ref="AN37:AO37"/>
    <mergeCell ref="AP37:AQ37"/>
    <mergeCell ref="AR37:AS37"/>
    <mergeCell ref="CF37:CF41"/>
    <mergeCell ref="AR38:AS38"/>
    <mergeCell ref="AT38:AV38"/>
    <mergeCell ref="AW38:AX42"/>
    <mergeCell ref="BA38:BB42"/>
    <mergeCell ref="M36:N37"/>
    <mergeCell ref="P36:Q36"/>
    <mergeCell ref="R36:S36"/>
    <mergeCell ref="T36:U36"/>
    <mergeCell ref="BC38:BF42"/>
    <mergeCell ref="BG38:BL42"/>
    <mergeCell ref="BM38:BP42"/>
    <mergeCell ref="A39:L42"/>
    <mergeCell ref="M39:Q39"/>
    <mergeCell ref="R39:X39"/>
    <mergeCell ref="Y39:AC39"/>
    <mergeCell ref="AD39:AJ39"/>
    <mergeCell ref="AK39:AO39"/>
    <mergeCell ref="AP39:AV39"/>
    <mergeCell ref="Y38:Z38"/>
    <mergeCell ref="AA38:AE38"/>
    <mergeCell ref="AF38:AG38"/>
    <mergeCell ref="AH38:AJ38"/>
    <mergeCell ref="AK38:AL38"/>
    <mergeCell ref="AM38:AQ38"/>
    <mergeCell ref="AD40:AE40"/>
    <mergeCell ref="AF40:AG40"/>
    <mergeCell ref="AB41:AC41"/>
    <mergeCell ref="AD41:AE41"/>
    <mergeCell ref="AF41:AG41"/>
    <mergeCell ref="M40:N40"/>
    <mergeCell ref="O40:O42"/>
    <mergeCell ref="P40:Q40"/>
    <mergeCell ref="R40:S40"/>
    <mergeCell ref="T40:U40"/>
    <mergeCell ref="V40:V42"/>
    <mergeCell ref="AR40:AS40"/>
    <mergeCell ref="AT40:AT42"/>
    <mergeCell ref="AU40:AV40"/>
    <mergeCell ref="AY40:AZ40"/>
    <mergeCell ref="M41:N42"/>
    <mergeCell ref="P41:Q41"/>
    <mergeCell ref="R41:S41"/>
    <mergeCell ref="T41:U41"/>
    <mergeCell ref="W41:X42"/>
    <mergeCell ref="Y41:Z42"/>
    <mergeCell ref="AH40:AH42"/>
    <mergeCell ref="AI40:AJ40"/>
    <mergeCell ref="AK40:AL40"/>
    <mergeCell ref="AM40:AM42"/>
    <mergeCell ref="AN40:AO40"/>
    <mergeCell ref="AP40:AQ40"/>
    <mergeCell ref="AI41:AJ42"/>
    <mergeCell ref="AK41:AL42"/>
    <mergeCell ref="AN41:AO41"/>
    <mergeCell ref="AP41:AQ41"/>
    <mergeCell ref="W40:X40"/>
    <mergeCell ref="Y40:Z40"/>
    <mergeCell ref="AA40:AA42"/>
    <mergeCell ref="AB40:AC40"/>
    <mergeCell ref="AR42:AS42"/>
    <mergeCell ref="A43:X45"/>
    <mergeCell ref="A46:L48"/>
    <mergeCell ref="M46:X46"/>
    <mergeCell ref="Y46:AJ46"/>
    <mergeCell ref="AK46:AV46"/>
    <mergeCell ref="AR41:AS41"/>
    <mergeCell ref="AU41:AV42"/>
    <mergeCell ref="P42:Q42"/>
    <mergeCell ref="R42:S42"/>
    <mergeCell ref="T42:U42"/>
    <mergeCell ref="AB42:AC42"/>
    <mergeCell ref="AD42:AE42"/>
    <mergeCell ref="AF42:AG42"/>
    <mergeCell ref="AN42:AO42"/>
    <mergeCell ref="AP42:AQ42"/>
    <mergeCell ref="CK46:CK47"/>
    <mergeCell ref="M47:X48"/>
    <mergeCell ref="Y47:AJ48"/>
    <mergeCell ref="AK47:AV48"/>
    <mergeCell ref="AW47:BH48"/>
    <mergeCell ref="CF48:CF52"/>
    <mergeCell ref="AW46:BH46"/>
    <mergeCell ref="BI46:BN48"/>
    <mergeCell ref="BO46:BR48"/>
    <mergeCell ref="BS46:BX48"/>
    <mergeCell ref="BY46:CB48"/>
    <mergeCell ref="CF46:CF47"/>
    <mergeCell ref="A49:L49"/>
    <mergeCell ref="M49:N49"/>
    <mergeCell ref="O49:S49"/>
    <mergeCell ref="T49:U49"/>
    <mergeCell ref="V49:X49"/>
    <mergeCell ref="CG46:CG47"/>
    <mergeCell ref="CH46:CH47"/>
    <mergeCell ref="CI46:CI47"/>
    <mergeCell ref="CJ46:CJ47"/>
    <mergeCell ref="Y49:Z49"/>
    <mergeCell ref="AA49:AE49"/>
    <mergeCell ref="AF49:AG49"/>
    <mergeCell ref="AH49:AJ49"/>
    <mergeCell ref="AK49:AL49"/>
    <mergeCell ref="AM49:AQ49"/>
    <mergeCell ref="CG48:CG52"/>
    <mergeCell ref="CH48:CH52"/>
    <mergeCell ref="CI48:CI52"/>
    <mergeCell ref="AK50:AO50"/>
    <mergeCell ref="AP50:AV50"/>
    <mergeCell ref="AW50:BA50"/>
    <mergeCell ref="BB50:BH50"/>
    <mergeCell ref="M51:N51"/>
    <mergeCell ref="O51:O53"/>
    <mergeCell ref="P51:Q51"/>
    <mergeCell ref="R51:S51"/>
    <mergeCell ref="T51:U51"/>
    <mergeCell ref="V51:V53"/>
    <mergeCell ref="M50:Q50"/>
    <mergeCell ref="R50:X50"/>
    <mergeCell ref="Y50:AC50"/>
    <mergeCell ref="AD50:AJ50"/>
    <mergeCell ref="AN51:AO51"/>
    <mergeCell ref="AP51:AQ51"/>
    <mergeCell ref="AI52:AJ53"/>
    <mergeCell ref="AK52:AL53"/>
    <mergeCell ref="AN52:AO52"/>
    <mergeCell ref="AP52:AQ52"/>
    <mergeCell ref="W51:X51"/>
    <mergeCell ref="Y51:Z51"/>
    <mergeCell ref="AA51:AA53"/>
    <mergeCell ref="AB51:AC51"/>
    <mergeCell ref="AD51:AE51"/>
    <mergeCell ref="AF51:AG51"/>
    <mergeCell ref="Y52:Z53"/>
    <mergeCell ref="AB52:AC52"/>
    <mergeCell ref="AD52:AE52"/>
    <mergeCell ref="AF52:AG52"/>
    <mergeCell ref="BB51:BC51"/>
    <mergeCell ref="BD51:BE51"/>
    <mergeCell ref="BF51:BF53"/>
    <mergeCell ref="BG51:BH51"/>
    <mergeCell ref="BK51:BL51"/>
    <mergeCell ref="M52:N53"/>
    <mergeCell ref="P52:Q52"/>
    <mergeCell ref="R52:S52"/>
    <mergeCell ref="T52:U52"/>
    <mergeCell ref="W52:X53"/>
    <mergeCell ref="AR51:AS51"/>
    <mergeCell ref="AT51:AT53"/>
    <mergeCell ref="AU51:AV51"/>
    <mergeCell ref="AW51:AX51"/>
    <mergeCell ref="AY51:AY53"/>
    <mergeCell ref="AZ51:BA51"/>
    <mergeCell ref="AR52:AS52"/>
    <mergeCell ref="AU52:AV53"/>
    <mergeCell ref="AW52:AX53"/>
    <mergeCell ref="AZ52:BA52"/>
    <mergeCell ref="AH51:AH53"/>
    <mergeCell ref="AI51:AJ51"/>
    <mergeCell ref="AK51:AL51"/>
    <mergeCell ref="AM51:AM53"/>
    <mergeCell ref="BB52:BC52"/>
    <mergeCell ref="BD52:BE52"/>
    <mergeCell ref="BG52:BH53"/>
    <mergeCell ref="P53:Q53"/>
    <mergeCell ref="R53:S53"/>
    <mergeCell ref="T53:U53"/>
    <mergeCell ref="AB53:AC53"/>
    <mergeCell ref="AD53:AE53"/>
    <mergeCell ref="AF53:AG53"/>
    <mergeCell ref="AN53:AO53"/>
    <mergeCell ref="A54:L54"/>
    <mergeCell ref="M54:N54"/>
    <mergeCell ref="O54:S54"/>
    <mergeCell ref="T54:U54"/>
    <mergeCell ref="V54:X54"/>
    <mergeCell ref="AP53:AQ53"/>
    <mergeCell ref="AR53:AS53"/>
    <mergeCell ref="AZ53:BA53"/>
    <mergeCell ref="BB53:BC53"/>
    <mergeCell ref="AR54:AS54"/>
    <mergeCell ref="AT54:AV54"/>
    <mergeCell ref="AW54:AX54"/>
    <mergeCell ref="AY54:BC54"/>
    <mergeCell ref="A50:L53"/>
    <mergeCell ref="AF54:AG54"/>
    <mergeCell ref="AH54:AJ54"/>
    <mergeCell ref="AK54:AL54"/>
    <mergeCell ref="AM54:AQ54"/>
    <mergeCell ref="CG53:CG57"/>
    <mergeCell ref="CH53:CH57"/>
    <mergeCell ref="CI53:CI57"/>
    <mergeCell ref="CJ53:CJ57"/>
    <mergeCell ref="CK53:CK57"/>
    <mergeCell ref="BD53:BE53"/>
    <mergeCell ref="CF53:CF57"/>
    <mergeCell ref="BI49:BJ53"/>
    <mergeCell ref="BM49:BN53"/>
    <mergeCell ref="BO49:BR53"/>
    <mergeCell ref="BS49:BX53"/>
    <mergeCell ref="BY49:CB53"/>
    <mergeCell ref="AR49:AS49"/>
    <mergeCell ref="AT49:AV49"/>
    <mergeCell ref="AW49:AX49"/>
    <mergeCell ref="AY49:BC49"/>
    <mergeCell ref="BD49:BE49"/>
    <mergeCell ref="BF49:BH49"/>
    <mergeCell ref="CJ48:CJ52"/>
    <mergeCell ref="CK48:CK52"/>
    <mergeCell ref="M56:N56"/>
    <mergeCell ref="O56:O58"/>
    <mergeCell ref="P56:Q56"/>
    <mergeCell ref="R56:S56"/>
    <mergeCell ref="T56:U56"/>
    <mergeCell ref="V56:V58"/>
    <mergeCell ref="BY54:CB58"/>
    <mergeCell ref="A55:L58"/>
    <mergeCell ref="M55:Q55"/>
    <mergeCell ref="R55:X55"/>
    <mergeCell ref="Y55:AC55"/>
    <mergeCell ref="AD55:AJ55"/>
    <mergeCell ref="AK55:AO55"/>
    <mergeCell ref="AP55:AV55"/>
    <mergeCell ref="AW55:BA55"/>
    <mergeCell ref="BB55:BH55"/>
    <mergeCell ref="BD54:BE54"/>
    <mergeCell ref="BF54:BH54"/>
    <mergeCell ref="BI54:BJ58"/>
    <mergeCell ref="BM54:BN58"/>
    <mergeCell ref="BO54:BR58"/>
    <mergeCell ref="BS54:BX58"/>
    <mergeCell ref="Y54:Z54"/>
    <mergeCell ref="AA54:AE54"/>
    <mergeCell ref="AN56:AO56"/>
    <mergeCell ref="AP56:AQ56"/>
    <mergeCell ref="AI57:AJ58"/>
    <mergeCell ref="AK57:AL58"/>
    <mergeCell ref="AN57:AO57"/>
    <mergeCell ref="AP57:AQ57"/>
    <mergeCell ref="W56:X56"/>
    <mergeCell ref="Y56:Z56"/>
    <mergeCell ref="AA56:AA58"/>
    <mergeCell ref="AB56:AC56"/>
    <mergeCell ref="AD56:AE56"/>
    <mergeCell ref="AF56:AG56"/>
    <mergeCell ref="Y57:Z58"/>
    <mergeCell ref="AB57:AC57"/>
    <mergeCell ref="AD57:AE57"/>
    <mergeCell ref="AF57:AG57"/>
    <mergeCell ref="BB56:BC56"/>
    <mergeCell ref="BD56:BE56"/>
    <mergeCell ref="BF56:BF58"/>
    <mergeCell ref="BG56:BH56"/>
    <mergeCell ref="BK56:BL56"/>
    <mergeCell ref="M57:N58"/>
    <mergeCell ref="P57:Q57"/>
    <mergeCell ref="R57:S57"/>
    <mergeCell ref="T57:U57"/>
    <mergeCell ref="W57:X58"/>
    <mergeCell ref="AR56:AS56"/>
    <mergeCell ref="AT56:AT58"/>
    <mergeCell ref="AU56:AV56"/>
    <mergeCell ref="AW56:AX56"/>
    <mergeCell ref="AY56:AY58"/>
    <mergeCell ref="AZ56:BA56"/>
    <mergeCell ref="AR57:AS57"/>
    <mergeCell ref="AU57:AV58"/>
    <mergeCell ref="AW57:AX58"/>
    <mergeCell ref="AZ57:BA57"/>
    <mergeCell ref="AH56:AH58"/>
    <mergeCell ref="AI56:AJ56"/>
    <mergeCell ref="AK56:AL56"/>
    <mergeCell ref="AM56:AM58"/>
    <mergeCell ref="BB57:BC57"/>
    <mergeCell ref="BD57:BE57"/>
    <mergeCell ref="BG57:BH58"/>
    <mergeCell ref="P58:Q58"/>
    <mergeCell ref="R58:S58"/>
    <mergeCell ref="T58:U58"/>
    <mergeCell ref="AB58:AC58"/>
    <mergeCell ref="AD58:AE58"/>
    <mergeCell ref="AF58:AG58"/>
    <mergeCell ref="AN58:AO58"/>
    <mergeCell ref="A59:L59"/>
    <mergeCell ref="M59:N59"/>
    <mergeCell ref="O59:S59"/>
    <mergeCell ref="T59:U59"/>
    <mergeCell ref="V59:X59"/>
    <mergeCell ref="AP58:AQ58"/>
    <mergeCell ref="AR58:AS58"/>
    <mergeCell ref="AZ58:BA58"/>
    <mergeCell ref="BB58:BC58"/>
    <mergeCell ref="AR59:AS59"/>
    <mergeCell ref="AT59:AV59"/>
    <mergeCell ref="AW59:AX59"/>
    <mergeCell ref="AY59:BC59"/>
    <mergeCell ref="AF59:AG59"/>
    <mergeCell ref="AH59:AJ59"/>
    <mergeCell ref="AK59:AL59"/>
    <mergeCell ref="AM59:AQ59"/>
    <mergeCell ref="CG58:CG62"/>
    <mergeCell ref="CH58:CH62"/>
    <mergeCell ref="CI58:CI62"/>
    <mergeCell ref="CJ58:CJ62"/>
    <mergeCell ref="CK58:CK62"/>
    <mergeCell ref="BD58:BE58"/>
    <mergeCell ref="CF58:CF62"/>
    <mergeCell ref="M61:N61"/>
    <mergeCell ref="O61:O63"/>
    <mergeCell ref="P61:Q61"/>
    <mergeCell ref="R61:S61"/>
    <mergeCell ref="T61:U61"/>
    <mergeCell ref="V61:V63"/>
    <mergeCell ref="BY59:CB63"/>
    <mergeCell ref="A60:L63"/>
    <mergeCell ref="M60:Q60"/>
    <mergeCell ref="R60:X60"/>
    <mergeCell ref="Y60:AC60"/>
    <mergeCell ref="AD60:AJ60"/>
    <mergeCell ref="AK60:AO60"/>
    <mergeCell ref="AP60:AV60"/>
    <mergeCell ref="AW60:BA60"/>
    <mergeCell ref="BB60:BH60"/>
    <mergeCell ref="BD59:BE59"/>
    <mergeCell ref="BF59:BH59"/>
    <mergeCell ref="BI59:BJ63"/>
    <mergeCell ref="BM59:BN63"/>
    <mergeCell ref="BO59:BR63"/>
    <mergeCell ref="BS59:BX63"/>
    <mergeCell ref="Y59:Z59"/>
    <mergeCell ref="AA59:AE59"/>
    <mergeCell ref="AN61:AO61"/>
    <mergeCell ref="AP61:AQ61"/>
    <mergeCell ref="AI62:AJ63"/>
    <mergeCell ref="AK62:AL63"/>
    <mergeCell ref="AN62:AO62"/>
    <mergeCell ref="AP62:AQ62"/>
    <mergeCell ref="W61:X61"/>
    <mergeCell ref="Y61:Z61"/>
    <mergeCell ref="AA61:AA63"/>
    <mergeCell ref="AB61:AC61"/>
    <mergeCell ref="AD61:AE61"/>
    <mergeCell ref="AF61:AG61"/>
    <mergeCell ref="Y62:Z63"/>
    <mergeCell ref="AB62:AC62"/>
    <mergeCell ref="AD62:AE62"/>
    <mergeCell ref="AF62:AG62"/>
    <mergeCell ref="BB61:BC61"/>
    <mergeCell ref="BD61:BE61"/>
    <mergeCell ref="BF61:BF63"/>
    <mergeCell ref="BG61:BH61"/>
    <mergeCell ref="BK61:BL61"/>
    <mergeCell ref="M62:N63"/>
    <mergeCell ref="P62:Q62"/>
    <mergeCell ref="R62:S62"/>
    <mergeCell ref="T62:U62"/>
    <mergeCell ref="W62:X63"/>
    <mergeCell ref="AR61:AS61"/>
    <mergeCell ref="AT61:AT63"/>
    <mergeCell ref="AU61:AV61"/>
    <mergeCell ref="AW61:AX61"/>
    <mergeCell ref="AY61:AY63"/>
    <mergeCell ref="AZ61:BA61"/>
    <mergeCell ref="AR62:AS62"/>
    <mergeCell ref="AU62:AV63"/>
    <mergeCell ref="AW62:AX63"/>
    <mergeCell ref="AZ62:BA62"/>
    <mergeCell ref="AH61:AH63"/>
    <mergeCell ref="AI61:AJ61"/>
    <mergeCell ref="AK61:AL61"/>
    <mergeCell ref="AM61:AM63"/>
    <mergeCell ref="BB62:BC62"/>
    <mergeCell ref="BD62:BE62"/>
    <mergeCell ref="BG62:BH63"/>
    <mergeCell ref="P63:Q63"/>
    <mergeCell ref="R63:S63"/>
    <mergeCell ref="T63:U63"/>
    <mergeCell ref="AB63:AC63"/>
    <mergeCell ref="AD63:AE63"/>
    <mergeCell ref="AF63:AG63"/>
    <mergeCell ref="AN63:AO63"/>
    <mergeCell ref="A64:L64"/>
    <mergeCell ref="M64:N64"/>
    <mergeCell ref="O64:S64"/>
    <mergeCell ref="T64:U64"/>
    <mergeCell ref="V64:X64"/>
    <mergeCell ref="AP63:AQ63"/>
    <mergeCell ref="AR63:AS63"/>
    <mergeCell ref="AZ63:BA63"/>
    <mergeCell ref="BB63:BC63"/>
    <mergeCell ref="AR64:AS64"/>
    <mergeCell ref="AT64:AV64"/>
    <mergeCell ref="AW64:AX64"/>
    <mergeCell ref="AY64:BC64"/>
    <mergeCell ref="AF64:AG64"/>
    <mergeCell ref="AH64:AJ64"/>
    <mergeCell ref="AK64:AL64"/>
    <mergeCell ref="AM64:AQ64"/>
    <mergeCell ref="CG63:CG67"/>
    <mergeCell ref="CH63:CH67"/>
    <mergeCell ref="CI63:CI67"/>
    <mergeCell ref="CJ63:CJ67"/>
    <mergeCell ref="CK63:CK67"/>
    <mergeCell ref="BD63:BE63"/>
    <mergeCell ref="CF63:CF67"/>
    <mergeCell ref="M66:N66"/>
    <mergeCell ref="O66:O68"/>
    <mergeCell ref="P66:Q66"/>
    <mergeCell ref="R66:S66"/>
    <mergeCell ref="T66:U66"/>
    <mergeCell ref="V66:V68"/>
    <mergeCell ref="BY64:CB68"/>
    <mergeCell ref="A65:L68"/>
    <mergeCell ref="M65:Q65"/>
    <mergeCell ref="R65:X65"/>
    <mergeCell ref="Y65:AC65"/>
    <mergeCell ref="AD65:AJ65"/>
    <mergeCell ref="AK65:AO65"/>
    <mergeCell ref="AP65:AV65"/>
    <mergeCell ref="AW65:BA65"/>
    <mergeCell ref="BB65:BH65"/>
    <mergeCell ref="BD64:BE64"/>
    <mergeCell ref="BF64:BH64"/>
    <mergeCell ref="BI64:BJ68"/>
    <mergeCell ref="BM64:BN68"/>
    <mergeCell ref="BO64:BR68"/>
    <mergeCell ref="BS64:BX68"/>
    <mergeCell ref="Y64:Z64"/>
    <mergeCell ref="AA64:AE64"/>
    <mergeCell ref="AN66:AO66"/>
    <mergeCell ref="AP66:AQ66"/>
    <mergeCell ref="AI67:AJ68"/>
    <mergeCell ref="AK67:AL68"/>
    <mergeCell ref="AN67:AO67"/>
    <mergeCell ref="AP67:AQ67"/>
    <mergeCell ref="W66:X66"/>
    <mergeCell ref="Y66:Z66"/>
    <mergeCell ref="AA66:AA68"/>
    <mergeCell ref="AB66:AC66"/>
    <mergeCell ref="AD66:AE66"/>
    <mergeCell ref="AF66:AG66"/>
    <mergeCell ref="Y67:Z68"/>
    <mergeCell ref="AB67:AC67"/>
    <mergeCell ref="AD67:AE67"/>
    <mergeCell ref="AF67:AG67"/>
    <mergeCell ref="BB66:BC66"/>
    <mergeCell ref="BD66:BE66"/>
    <mergeCell ref="BF66:BF68"/>
    <mergeCell ref="BG66:BH66"/>
    <mergeCell ref="BK66:BL66"/>
    <mergeCell ref="M67:N68"/>
    <mergeCell ref="P67:Q67"/>
    <mergeCell ref="R67:S67"/>
    <mergeCell ref="T67:U67"/>
    <mergeCell ref="W67:X68"/>
    <mergeCell ref="AR66:AS66"/>
    <mergeCell ref="AT66:AT68"/>
    <mergeCell ref="AU66:AV66"/>
    <mergeCell ref="AW66:AX66"/>
    <mergeCell ref="AY66:AY68"/>
    <mergeCell ref="AZ66:BA66"/>
    <mergeCell ref="AR67:AS67"/>
    <mergeCell ref="AU67:AV68"/>
    <mergeCell ref="AW67:AX68"/>
    <mergeCell ref="AZ67:BA67"/>
    <mergeCell ref="AH66:AH68"/>
    <mergeCell ref="AI66:AJ66"/>
    <mergeCell ref="AK66:AL66"/>
    <mergeCell ref="AM66:AM68"/>
    <mergeCell ref="AP68:AQ68"/>
    <mergeCell ref="AR68:AS68"/>
    <mergeCell ref="AZ68:BA68"/>
    <mergeCell ref="BB68:BC68"/>
    <mergeCell ref="BD68:BE68"/>
    <mergeCell ref="BB67:BC67"/>
    <mergeCell ref="BD67:BE67"/>
    <mergeCell ref="BG67:BH68"/>
    <mergeCell ref="P68:Q68"/>
    <mergeCell ref="R68:S68"/>
    <mergeCell ref="T68:U68"/>
    <mergeCell ref="AB68:AC68"/>
    <mergeCell ref="AD68:AE68"/>
    <mergeCell ref="AF68:AG68"/>
    <mergeCell ref="AN68:AO68"/>
  </mergeCells>
  <phoneticPr fontId="2"/>
  <pageMargins left="0.75" right="0.75" top="1" bottom="1" header="0.51200000000000001" footer="0.51200000000000001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CK68"/>
  <sheetViews>
    <sheetView topLeftCell="A38" workbookViewId="0">
      <selection activeCell="BD59" sqref="BD59:BE59"/>
    </sheetView>
  </sheetViews>
  <sheetFormatPr defaultColWidth="6.33203125" defaultRowHeight="13.5"/>
  <cols>
    <col min="1" max="57" width="1.33203125" style="49" customWidth="1"/>
    <col min="58" max="58" width="2.21875" style="49" customWidth="1"/>
    <col min="59" max="83" width="1.33203125" style="49" customWidth="1"/>
    <col min="84" max="256" width="6.33203125" style="49"/>
    <col min="257" max="339" width="1.33203125" style="49" customWidth="1"/>
    <col min="340" max="512" width="6.33203125" style="49"/>
    <col min="513" max="595" width="1.33203125" style="49" customWidth="1"/>
    <col min="596" max="768" width="6.33203125" style="49"/>
    <col min="769" max="851" width="1.33203125" style="49" customWidth="1"/>
    <col min="852" max="1024" width="6.33203125" style="49"/>
    <col min="1025" max="1107" width="1.33203125" style="49" customWidth="1"/>
    <col min="1108" max="1280" width="6.33203125" style="49"/>
    <col min="1281" max="1363" width="1.33203125" style="49" customWidth="1"/>
    <col min="1364" max="1536" width="6.33203125" style="49"/>
    <col min="1537" max="1619" width="1.33203125" style="49" customWidth="1"/>
    <col min="1620" max="1792" width="6.33203125" style="49"/>
    <col min="1793" max="1875" width="1.33203125" style="49" customWidth="1"/>
    <col min="1876" max="2048" width="6.33203125" style="49"/>
    <col min="2049" max="2131" width="1.33203125" style="49" customWidth="1"/>
    <col min="2132" max="2304" width="6.33203125" style="49"/>
    <col min="2305" max="2387" width="1.33203125" style="49" customWidth="1"/>
    <col min="2388" max="2560" width="6.33203125" style="49"/>
    <col min="2561" max="2643" width="1.33203125" style="49" customWidth="1"/>
    <col min="2644" max="2816" width="6.33203125" style="49"/>
    <col min="2817" max="2899" width="1.33203125" style="49" customWidth="1"/>
    <col min="2900" max="3072" width="6.33203125" style="49"/>
    <col min="3073" max="3155" width="1.33203125" style="49" customWidth="1"/>
    <col min="3156" max="3328" width="6.33203125" style="49"/>
    <col min="3329" max="3411" width="1.33203125" style="49" customWidth="1"/>
    <col min="3412" max="3584" width="6.33203125" style="49"/>
    <col min="3585" max="3667" width="1.33203125" style="49" customWidth="1"/>
    <col min="3668" max="3840" width="6.33203125" style="49"/>
    <col min="3841" max="3923" width="1.33203125" style="49" customWidth="1"/>
    <col min="3924" max="4096" width="6.33203125" style="49"/>
    <col min="4097" max="4179" width="1.33203125" style="49" customWidth="1"/>
    <col min="4180" max="4352" width="6.33203125" style="49"/>
    <col min="4353" max="4435" width="1.33203125" style="49" customWidth="1"/>
    <col min="4436" max="4608" width="6.33203125" style="49"/>
    <col min="4609" max="4691" width="1.33203125" style="49" customWidth="1"/>
    <col min="4692" max="4864" width="6.33203125" style="49"/>
    <col min="4865" max="4947" width="1.33203125" style="49" customWidth="1"/>
    <col min="4948" max="5120" width="6.33203125" style="49"/>
    <col min="5121" max="5203" width="1.33203125" style="49" customWidth="1"/>
    <col min="5204" max="5376" width="6.33203125" style="49"/>
    <col min="5377" max="5459" width="1.33203125" style="49" customWidth="1"/>
    <col min="5460" max="5632" width="6.33203125" style="49"/>
    <col min="5633" max="5715" width="1.33203125" style="49" customWidth="1"/>
    <col min="5716" max="5888" width="6.33203125" style="49"/>
    <col min="5889" max="5971" width="1.33203125" style="49" customWidth="1"/>
    <col min="5972" max="6144" width="6.33203125" style="49"/>
    <col min="6145" max="6227" width="1.33203125" style="49" customWidth="1"/>
    <col min="6228" max="6400" width="6.33203125" style="49"/>
    <col min="6401" max="6483" width="1.33203125" style="49" customWidth="1"/>
    <col min="6484" max="6656" width="6.33203125" style="49"/>
    <col min="6657" max="6739" width="1.33203125" style="49" customWidth="1"/>
    <col min="6740" max="6912" width="6.33203125" style="49"/>
    <col min="6913" max="6995" width="1.33203125" style="49" customWidth="1"/>
    <col min="6996" max="7168" width="6.33203125" style="49"/>
    <col min="7169" max="7251" width="1.33203125" style="49" customWidth="1"/>
    <col min="7252" max="7424" width="6.33203125" style="49"/>
    <col min="7425" max="7507" width="1.33203125" style="49" customWidth="1"/>
    <col min="7508" max="7680" width="6.33203125" style="49"/>
    <col min="7681" max="7763" width="1.33203125" style="49" customWidth="1"/>
    <col min="7764" max="7936" width="6.33203125" style="49"/>
    <col min="7937" max="8019" width="1.33203125" style="49" customWidth="1"/>
    <col min="8020" max="8192" width="6.33203125" style="49"/>
    <col min="8193" max="8275" width="1.33203125" style="49" customWidth="1"/>
    <col min="8276" max="8448" width="6.33203125" style="49"/>
    <col min="8449" max="8531" width="1.33203125" style="49" customWidth="1"/>
    <col min="8532" max="8704" width="6.33203125" style="49"/>
    <col min="8705" max="8787" width="1.33203125" style="49" customWidth="1"/>
    <col min="8788" max="8960" width="6.33203125" style="49"/>
    <col min="8961" max="9043" width="1.33203125" style="49" customWidth="1"/>
    <col min="9044" max="9216" width="6.33203125" style="49"/>
    <col min="9217" max="9299" width="1.33203125" style="49" customWidth="1"/>
    <col min="9300" max="9472" width="6.33203125" style="49"/>
    <col min="9473" max="9555" width="1.33203125" style="49" customWidth="1"/>
    <col min="9556" max="9728" width="6.33203125" style="49"/>
    <col min="9729" max="9811" width="1.33203125" style="49" customWidth="1"/>
    <col min="9812" max="9984" width="6.33203125" style="49"/>
    <col min="9985" max="10067" width="1.33203125" style="49" customWidth="1"/>
    <col min="10068" max="10240" width="6.33203125" style="49"/>
    <col min="10241" max="10323" width="1.33203125" style="49" customWidth="1"/>
    <col min="10324" max="10496" width="6.33203125" style="49"/>
    <col min="10497" max="10579" width="1.33203125" style="49" customWidth="1"/>
    <col min="10580" max="10752" width="6.33203125" style="49"/>
    <col min="10753" max="10835" width="1.33203125" style="49" customWidth="1"/>
    <col min="10836" max="11008" width="6.33203125" style="49"/>
    <col min="11009" max="11091" width="1.33203125" style="49" customWidth="1"/>
    <col min="11092" max="11264" width="6.33203125" style="49"/>
    <col min="11265" max="11347" width="1.33203125" style="49" customWidth="1"/>
    <col min="11348" max="11520" width="6.33203125" style="49"/>
    <col min="11521" max="11603" width="1.33203125" style="49" customWidth="1"/>
    <col min="11604" max="11776" width="6.33203125" style="49"/>
    <col min="11777" max="11859" width="1.33203125" style="49" customWidth="1"/>
    <col min="11860" max="12032" width="6.33203125" style="49"/>
    <col min="12033" max="12115" width="1.33203125" style="49" customWidth="1"/>
    <col min="12116" max="12288" width="6.33203125" style="49"/>
    <col min="12289" max="12371" width="1.33203125" style="49" customWidth="1"/>
    <col min="12372" max="12544" width="6.33203125" style="49"/>
    <col min="12545" max="12627" width="1.33203125" style="49" customWidth="1"/>
    <col min="12628" max="12800" width="6.33203125" style="49"/>
    <col min="12801" max="12883" width="1.33203125" style="49" customWidth="1"/>
    <col min="12884" max="13056" width="6.33203125" style="49"/>
    <col min="13057" max="13139" width="1.33203125" style="49" customWidth="1"/>
    <col min="13140" max="13312" width="6.33203125" style="49"/>
    <col min="13313" max="13395" width="1.33203125" style="49" customWidth="1"/>
    <col min="13396" max="13568" width="6.33203125" style="49"/>
    <col min="13569" max="13651" width="1.33203125" style="49" customWidth="1"/>
    <col min="13652" max="13824" width="6.33203125" style="49"/>
    <col min="13825" max="13907" width="1.33203125" style="49" customWidth="1"/>
    <col min="13908" max="14080" width="6.33203125" style="49"/>
    <col min="14081" max="14163" width="1.33203125" style="49" customWidth="1"/>
    <col min="14164" max="14336" width="6.33203125" style="49"/>
    <col min="14337" max="14419" width="1.33203125" style="49" customWidth="1"/>
    <col min="14420" max="14592" width="6.33203125" style="49"/>
    <col min="14593" max="14675" width="1.33203125" style="49" customWidth="1"/>
    <col min="14676" max="14848" width="6.33203125" style="49"/>
    <col min="14849" max="14931" width="1.33203125" style="49" customWidth="1"/>
    <col min="14932" max="15104" width="6.33203125" style="49"/>
    <col min="15105" max="15187" width="1.33203125" style="49" customWidth="1"/>
    <col min="15188" max="15360" width="6.33203125" style="49"/>
    <col min="15361" max="15443" width="1.33203125" style="49" customWidth="1"/>
    <col min="15444" max="15616" width="6.33203125" style="49"/>
    <col min="15617" max="15699" width="1.33203125" style="49" customWidth="1"/>
    <col min="15700" max="15872" width="6.33203125" style="49"/>
    <col min="15873" max="15955" width="1.33203125" style="49" customWidth="1"/>
    <col min="15956" max="16128" width="6.33203125" style="49"/>
    <col min="16129" max="16211" width="1.33203125" style="49" customWidth="1"/>
    <col min="16212" max="16384" width="6.33203125" style="49"/>
  </cols>
  <sheetData>
    <row r="1" spans="1:89" ht="12.95" customHeight="1">
      <c r="A1" s="246" t="s">
        <v>64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89" ht="12.9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89" ht="12.9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89" ht="13.5" customHeight="1" thickBot="1">
      <c r="A4" s="375" t="s">
        <v>12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84" t="s">
        <v>13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6"/>
      <c r="Y4" s="384" t="s">
        <v>14</v>
      </c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6"/>
      <c r="AK4" s="384" t="s">
        <v>15</v>
      </c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6"/>
      <c r="AW4" s="365" t="s">
        <v>16</v>
      </c>
      <c r="AX4" s="366"/>
      <c r="AY4" s="366"/>
      <c r="AZ4" s="366"/>
      <c r="BA4" s="366"/>
      <c r="BB4" s="367"/>
      <c r="BC4" s="365" t="s">
        <v>17</v>
      </c>
      <c r="BD4" s="366"/>
      <c r="BE4" s="366"/>
      <c r="BF4" s="367"/>
      <c r="BG4" s="365" t="s">
        <v>18</v>
      </c>
      <c r="BH4" s="366"/>
      <c r="BI4" s="366"/>
      <c r="BJ4" s="366"/>
      <c r="BK4" s="366"/>
      <c r="BL4" s="367"/>
      <c r="BM4" s="365" t="s">
        <v>19</v>
      </c>
      <c r="BN4" s="366"/>
      <c r="BO4" s="366"/>
      <c r="BP4" s="367"/>
    </row>
    <row r="5" spans="1:89" ht="13.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80"/>
      <c r="M5" s="359" t="str">
        <f>IF(A8="","",A8)</f>
        <v>零　ZERO</v>
      </c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1"/>
      <c r="Y5" s="359" t="str">
        <f>IF(A13="","",A13)</f>
        <v>清美クラブ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  <c r="AK5" s="359" t="str">
        <f>IF(A18="","",A18)</f>
        <v>ｊ’aime</v>
      </c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1"/>
      <c r="AW5" s="368"/>
      <c r="AX5" s="369"/>
      <c r="AY5" s="369"/>
      <c r="AZ5" s="369"/>
      <c r="BA5" s="370"/>
      <c r="BB5" s="371"/>
      <c r="BC5" s="368"/>
      <c r="BD5" s="369"/>
      <c r="BE5" s="369"/>
      <c r="BF5" s="371"/>
      <c r="BG5" s="368"/>
      <c r="BH5" s="369"/>
      <c r="BI5" s="369"/>
      <c r="BJ5" s="369"/>
      <c r="BK5" s="370"/>
      <c r="BL5" s="371"/>
      <c r="BM5" s="368"/>
      <c r="BN5" s="369"/>
      <c r="BO5" s="369"/>
      <c r="BP5" s="371"/>
      <c r="CF5" s="243" t="s">
        <v>31</v>
      </c>
      <c r="CG5" s="220" t="s">
        <v>32</v>
      </c>
      <c r="CH5" s="220" t="s">
        <v>22</v>
      </c>
      <c r="CI5" s="220" t="s">
        <v>33</v>
      </c>
      <c r="CJ5" s="220" t="s">
        <v>34</v>
      </c>
      <c r="CK5" s="222" t="s">
        <v>35</v>
      </c>
    </row>
    <row r="6" spans="1:89" ht="13.5" customHeight="1" thickBot="1">
      <c r="A6" s="381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3"/>
      <c r="M6" s="362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4"/>
      <c r="Y6" s="362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4"/>
      <c r="AK6" s="362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4"/>
      <c r="AW6" s="372"/>
      <c r="AX6" s="373"/>
      <c r="AY6" s="373"/>
      <c r="AZ6" s="373"/>
      <c r="BA6" s="373"/>
      <c r="BB6" s="374"/>
      <c r="BC6" s="372"/>
      <c r="BD6" s="373"/>
      <c r="BE6" s="373"/>
      <c r="BF6" s="374"/>
      <c r="BG6" s="372"/>
      <c r="BH6" s="373"/>
      <c r="BI6" s="373"/>
      <c r="BJ6" s="373"/>
      <c r="BK6" s="373"/>
      <c r="BL6" s="374"/>
      <c r="BM6" s="372"/>
      <c r="BN6" s="373"/>
      <c r="BO6" s="373"/>
      <c r="BP6" s="374"/>
      <c r="CF6" s="244"/>
      <c r="CG6" s="221"/>
      <c r="CH6" s="221"/>
      <c r="CI6" s="221"/>
      <c r="CJ6" s="221"/>
      <c r="CK6" s="223"/>
    </row>
    <row r="7" spans="1:89" ht="13.5" customHeight="1" thickTop="1">
      <c r="A7" s="338" t="s">
        <v>13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0"/>
      <c r="M7" s="335"/>
      <c r="N7" s="336"/>
      <c r="O7" s="337"/>
      <c r="P7" s="337"/>
      <c r="Q7" s="337"/>
      <c r="R7" s="337"/>
      <c r="S7" s="337"/>
      <c r="T7" s="336"/>
      <c r="U7" s="336"/>
      <c r="V7" s="336"/>
      <c r="W7" s="336"/>
      <c r="X7" s="343"/>
      <c r="Y7" s="357"/>
      <c r="Z7" s="358"/>
      <c r="AA7" s="333" t="s">
        <v>25</v>
      </c>
      <c r="AB7" s="333"/>
      <c r="AC7" s="333"/>
      <c r="AD7" s="333"/>
      <c r="AE7" s="333"/>
      <c r="AF7" s="358"/>
      <c r="AG7" s="358"/>
      <c r="AH7" s="332" t="s">
        <v>26</v>
      </c>
      <c r="AI7" s="332"/>
      <c r="AJ7" s="334"/>
      <c r="AK7" s="357"/>
      <c r="AL7" s="358"/>
      <c r="AM7" s="333" t="s">
        <v>25</v>
      </c>
      <c r="AN7" s="333"/>
      <c r="AO7" s="333"/>
      <c r="AP7" s="333"/>
      <c r="AQ7" s="333"/>
      <c r="AR7" s="358"/>
      <c r="AS7" s="358"/>
      <c r="AT7" s="332" t="s">
        <v>26</v>
      </c>
      <c r="AU7" s="332"/>
      <c r="AV7" s="334"/>
      <c r="AW7" s="344">
        <f>IF(M10=2,1,0)+IF(Y10=2,1,0)+IF(AK10=2,1,0)</f>
        <v>1</v>
      </c>
      <c r="AX7" s="345"/>
      <c r="AY7" s="51"/>
      <c r="AZ7" s="51"/>
      <c r="BA7" s="345">
        <f>IF(W10=2,1,0)+IF(AI10=2,1,0)+IF(AU10=2,1,0)</f>
        <v>1</v>
      </c>
      <c r="BB7" s="350"/>
      <c r="BC7" s="289">
        <f>IF((W10+AI10+AU10)=0,"4/0",(M10+Y10+AK10)/(W10+AI10+AU10))</f>
        <v>1</v>
      </c>
      <c r="BD7" s="290"/>
      <c r="BE7" s="290"/>
      <c r="BF7" s="291"/>
      <c r="BG7" s="298">
        <f>(P9+P10+P11+AB9+AB10+AB11+AN9+AN10+AN11)/(T9+T10+T11+AF9+AF10+AF11+AR9+AR10+AR11)</f>
        <v>1.0625</v>
      </c>
      <c r="BH7" s="299"/>
      <c r="BI7" s="299"/>
      <c r="BJ7" s="299"/>
      <c r="BK7" s="299"/>
      <c r="BL7" s="300"/>
      <c r="BM7" s="307"/>
      <c r="BN7" s="308"/>
      <c r="BO7" s="308"/>
      <c r="BP7" s="309"/>
      <c r="CF7" s="206">
        <f>Y10+AK10</f>
        <v>2</v>
      </c>
      <c r="CG7" s="193">
        <f>AI10+AU10</f>
        <v>2</v>
      </c>
      <c r="CH7" s="193">
        <f>CF7/CG7</f>
        <v>1</v>
      </c>
      <c r="CI7" s="193">
        <f>AB9+AB10+AB11+AN9+AN10+AN11</f>
        <v>51</v>
      </c>
      <c r="CJ7" s="193">
        <f>AF9+AF10+AF11+AR9+AR10+AR11</f>
        <v>48</v>
      </c>
      <c r="CK7" s="196">
        <f>CI7/CJ7</f>
        <v>1.0625</v>
      </c>
    </row>
    <row r="8" spans="1:89" ht="13.5" customHeight="1">
      <c r="A8" s="316" t="s">
        <v>49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8"/>
      <c r="M8" s="327"/>
      <c r="N8" s="328"/>
      <c r="O8" s="328"/>
      <c r="P8" s="328"/>
      <c r="Q8" s="328"/>
      <c r="R8" s="329"/>
      <c r="S8" s="329"/>
      <c r="T8" s="329"/>
      <c r="U8" s="329"/>
      <c r="V8" s="329"/>
      <c r="W8" s="329"/>
      <c r="X8" s="330"/>
      <c r="Y8" s="323" t="s">
        <v>27</v>
      </c>
      <c r="Z8" s="324"/>
      <c r="AA8" s="324"/>
      <c r="AB8" s="324"/>
      <c r="AC8" s="324"/>
      <c r="AD8" s="355"/>
      <c r="AE8" s="355"/>
      <c r="AF8" s="355"/>
      <c r="AG8" s="355"/>
      <c r="AH8" s="355"/>
      <c r="AI8" s="355"/>
      <c r="AJ8" s="356"/>
      <c r="AK8" s="323" t="s">
        <v>27</v>
      </c>
      <c r="AL8" s="324"/>
      <c r="AM8" s="324"/>
      <c r="AN8" s="324"/>
      <c r="AO8" s="324"/>
      <c r="AP8" s="355"/>
      <c r="AQ8" s="355"/>
      <c r="AR8" s="355"/>
      <c r="AS8" s="355"/>
      <c r="AT8" s="355"/>
      <c r="AU8" s="355"/>
      <c r="AV8" s="356"/>
      <c r="AW8" s="346"/>
      <c r="AX8" s="347"/>
      <c r="AY8" s="52"/>
      <c r="AZ8" s="52"/>
      <c r="BA8" s="347"/>
      <c r="BB8" s="351"/>
      <c r="BC8" s="292"/>
      <c r="BD8" s="293"/>
      <c r="BE8" s="293"/>
      <c r="BF8" s="294"/>
      <c r="BG8" s="301"/>
      <c r="BH8" s="302"/>
      <c r="BI8" s="302"/>
      <c r="BJ8" s="302"/>
      <c r="BK8" s="302"/>
      <c r="BL8" s="303"/>
      <c r="BM8" s="310"/>
      <c r="BN8" s="311"/>
      <c r="BO8" s="311"/>
      <c r="BP8" s="312"/>
      <c r="CF8" s="207"/>
      <c r="CG8" s="194"/>
      <c r="CH8" s="194"/>
      <c r="CI8" s="194"/>
      <c r="CJ8" s="194"/>
      <c r="CK8" s="197"/>
    </row>
    <row r="9" spans="1:89" ht="13.5" customHeight="1">
      <c r="A9" s="319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283"/>
      <c r="N9" s="257"/>
      <c r="O9" s="265"/>
      <c r="P9" s="267"/>
      <c r="Q9" s="267"/>
      <c r="R9" s="257"/>
      <c r="S9" s="257"/>
      <c r="T9" s="257"/>
      <c r="U9" s="257"/>
      <c r="V9" s="265"/>
      <c r="W9" s="267"/>
      <c r="X9" s="268"/>
      <c r="Y9" s="288" t="str">
        <f>IF(Y10=2,"○",IF(AI10=2,"●",""))</f>
        <v>●</v>
      </c>
      <c r="Z9" s="269"/>
      <c r="AA9" s="280" t="s">
        <v>28</v>
      </c>
      <c r="AB9" s="353">
        <v>11</v>
      </c>
      <c r="AC9" s="353"/>
      <c r="AD9" s="269" t="s">
        <v>29</v>
      </c>
      <c r="AE9" s="269"/>
      <c r="AF9" s="354">
        <v>15</v>
      </c>
      <c r="AG9" s="354"/>
      <c r="AH9" s="280" t="s">
        <v>30</v>
      </c>
      <c r="AI9" s="275"/>
      <c r="AJ9" s="282"/>
      <c r="AK9" s="288" t="str">
        <f>IF(AK10=2,"○",IF(AU10=2,"●",""))</f>
        <v>○</v>
      </c>
      <c r="AL9" s="269"/>
      <c r="AM9" s="280" t="s">
        <v>28</v>
      </c>
      <c r="AN9" s="353">
        <v>15</v>
      </c>
      <c r="AO9" s="353"/>
      <c r="AP9" s="269" t="s">
        <v>29</v>
      </c>
      <c r="AQ9" s="269"/>
      <c r="AR9" s="354">
        <v>12</v>
      </c>
      <c r="AS9" s="354"/>
      <c r="AT9" s="280" t="s">
        <v>30</v>
      </c>
      <c r="AU9" s="275"/>
      <c r="AV9" s="282"/>
      <c r="AW9" s="346"/>
      <c r="AX9" s="347"/>
      <c r="AY9" s="269" t="s">
        <v>29</v>
      </c>
      <c r="AZ9" s="270"/>
      <c r="BA9" s="347"/>
      <c r="BB9" s="351"/>
      <c r="BC9" s="292"/>
      <c r="BD9" s="293"/>
      <c r="BE9" s="293"/>
      <c r="BF9" s="294"/>
      <c r="BG9" s="301"/>
      <c r="BH9" s="302"/>
      <c r="BI9" s="302"/>
      <c r="BJ9" s="302"/>
      <c r="BK9" s="302"/>
      <c r="BL9" s="303"/>
      <c r="BM9" s="310"/>
      <c r="BN9" s="311"/>
      <c r="BO9" s="311"/>
      <c r="BP9" s="312"/>
      <c r="CF9" s="207"/>
      <c r="CG9" s="194"/>
      <c r="CH9" s="194"/>
      <c r="CI9" s="194"/>
      <c r="CJ9" s="194"/>
      <c r="CK9" s="197"/>
    </row>
    <row r="10" spans="1:89" ht="13.5" customHeight="1">
      <c r="A10" s="319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284"/>
      <c r="N10" s="285"/>
      <c r="O10" s="265"/>
      <c r="P10" s="267"/>
      <c r="Q10" s="267"/>
      <c r="R10" s="257"/>
      <c r="S10" s="257"/>
      <c r="T10" s="257"/>
      <c r="U10" s="257"/>
      <c r="V10" s="265"/>
      <c r="W10" s="258"/>
      <c r="X10" s="259"/>
      <c r="Y10" s="271">
        <f>IF(AB9&gt;AF9,1,0)+IF(AB10&gt;AF10,1,0)+IF(AB11&gt;AF11,1,0)</f>
        <v>0</v>
      </c>
      <c r="Z10" s="272"/>
      <c r="AA10" s="280"/>
      <c r="AB10" s="353">
        <v>10</v>
      </c>
      <c r="AC10" s="353"/>
      <c r="AD10" s="269" t="s">
        <v>29</v>
      </c>
      <c r="AE10" s="269"/>
      <c r="AF10" s="354">
        <v>15</v>
      </c>
      <c r="AG10" s="354"/>
      <c r="AH10" s="280"/>
      <c r="AI10" s="276">
        <f>IF(AF9&gt;AB9,1,0)+IF(AF10&gt;AB10,1,0)+IF(AF11&gt;AB11,1,0)</f>
        <v>2</v>
      </c>
      <c r="AJ10" s="277"/>
      <c r="AK10" s="271">
        <f>IF(AN9&gt;AR9,1,0)+IF(AN10&gt;AR10,1,0)+IF(AN11&gt;AR11,1,0)</f>
        <v>2</v>
      </c>
      <c r="AL10" s="272"/>
      <c r="AM10" s="280"/>
      <c r="AN10" s="353">
        <v>15</v>
      </c>
      <c r="AO10" s="353"/>
      <c r="AP10" s="269" t="s">
        <v>29</v>
      </c>
      <c r="AQ10" s="269"/>
      <c r="AR10" s="354">
        <v>6</v>
      </c>
      <c r="AS10" s="354"/>
      <c r="AT10" s="280"/>
      <c r="AU10" s="276">
        <f>IF(AR9&gt;AN9,1,0)+IF(AR10&gt;AN10,1,0)+IF(AR11&gt;AN11,1,0)</f>
        <v>0</v>
      </c>
      <c r="AV10" s="277"/>
      <c r="AW10" s="346"/>
      <c r="AX10" s="347"/>
      <c r="AY10" s="52"/>
      <c r="AZ10" s="52"/>
      <c r="BA10" s="347"/>
      <c r="BB10" s="351"/>
      <c r="BC10" s="292"/>
      <c r="BD10" s="293"/>
      <c r="BE10" s="293"/>
      <c r="BF10" s="294"/>
      <c r="BG10" s="301"/>
      <c r="BH10" s="302"/>
      <c r="BI10" s="302"/>
      <c r="BJ10" s="302"/>
      <c r="BK10" s="302"/>
      <c r="BL10" s="303"/>
      <c r="BM10" s="310"/>
      <c r="BN10" s="311"/>
      <c r="BO10" s="311"/>
      <c r="BP10" s="312"/>
      <c r="CF10" s="207"/>
      <c r="CG10" s="194"/>
      <c r="CH10" s="194"/>
      <c r="CI10" s="194"/>
      <c r="CJ10" s="194"/>
      <c r="CK10" s="197"/>
    </row>
    <row r="11" spans="1:89" ht="13.5" customHeight="1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2"/>
      <c r="M11" s="286"/>
      <c r="N11" s="287"/>
      <c r="O11" s="266"/>
      <c r="P11" s="264"/>
      <c r="Q11" s="264"/>
      <c r="R11" s="245"/>
      <c r="S11" s="245"/>
      <c r="T11" s="245"/>
      <c r="U11" s="245"/>
      <c r="V11" s="266"/>
      <c r="W11" s="260"/>
      <c r="X11" s="261"/>
      <c r="Y11" s="273"/>
      <c r="Z11" s="274"/>
      <c r="AA11" s="281"/>
      <c r="AB11" s="341"/>
      <c r="AC11" s="341"/>
      <c r="AD11" s="263" t="s">
        <v>29</v>
      </c>
      <c r="AE11" s="263"/>
      <c r="AF11" s="342"/>
      <c r="AG11" s="342"/>
      <c r="AH11" s="281"/>
      <c r="AI11" s="278"/>
      <c r="AJ11" s="279"/>
      <c r="AK11" s="273"/>
      <c r="AL11" s="274"/>
      <c r="AM11" s="281"/>
      <c r="AN11" s="341"/>
      <c r="AO11" s="341"/>
      <c r="AP11" s="263" t="s">
        <v>29</v>
      </c>
      <c r="AQ11" s="263"/>
      <c r="AR11" s="342"/>
      <c r="AS11" s="342"/>
      <c r="AT11" s="281"/>
      <c r="AU11" s="278"/>
      <c r="AV11" s="279"/>
      <c r="AW11" s="348"/>
      <c r="AX11" s="349"/>
      <c r="AY11" s="53"/>
      <c r="AZ11" s="53"/>
      <c r="BA11" s="349"/>
      <c r="BB11" s="352"/>
      <c r="BC11" s="295"/>
      <c r="BD11" s="296"/>
      <c r="BE11" s="296"/>
      <c r="BF11" s="297"/>
      <c r="BG11" s="304"/>
      <c r="BH11" s="305"/>
      <c r="BI11" s="305"/>
      <c r="BJ11" s="305"/>
      <c r="BK11" s="305"/>
      <c r="BL11" s="306"/>
      <c r="BM11" s="313"/>
      <c r="BN11" s="314"/>
      <c r="BO11" s="314"/>
      <c r="BP11" s="315"/>
      <c r="CF11" s="207"/>
      <c r="CG11" s="194"/>
      <c r="CH11" s="194"/>
      <c r="CI11" s="194"/>
      <c r="CJ11" s="194"/>
      <c r="CK11" s="197"/>
    </row>
    <row r="12" spans="1:89" ht="13.5" customHeight="1">
      <c r="A12" s="338" t="s">
        <v>14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31" t="str">
        <f>IF(Y7="","",Y7)</f>
        <v/>
      </c>
      <c r="N12" s="332"/>
      <c r="O12" s="333" t="s">
        <v>25</v>
      </c>
      <c r="P12" s="333"/>
      <c r="Q12" s="333"/>
      <c r="R12" s="333"/>
      <c r="S12" s="333"/>
      <c r="T12" s="332" t="str">
        <f>IF(AF7="","",AF7)</f>
        <v/>
      </c>
      <c r="U12" s="332"/>
      <c r="V12" s="332" t="s">
        <v>26</v>
      </c>
      <c r="W12" s="332"/>
      <c r="X12" s="334"/>
      <c r="Y12" s="335"/>
      <c r="Z12" s="336"/>
      <c r="AA12" s="337"/>
      <c r="AB12" s="337"/>
      <c r="AC12" s="337"/>
      <c r="AD12" s="337"/>
      <c r="AE12" s="337"/>
      <c r="AF12" s="336"/>
      <c r="AG12" s="336"/>
      <c r="AH12" s="336"/>
      <c r="AI12" s="336"/>
      <c r="AJ12" s="343"/>
      <c r="AK12" s="357"/>
      <c r="AL12" s="358"/>
      <c r="AM12" s="333" t="s">
        <v>25</v>
      </c>
      <c r="AN12" s="333"/>
      <c r="AO12" s="333"/>
      <c r="AP12" s="333"/>
      <c r="AQ12" s="333"/>
      <c r="AR12" s="358"/>
      <c r="AS12" s="358"/>
      <c r="AT12" s="332" t="s">
        <v>26</v>
      </c>
      <c r="AU12" s="332"/>
      <c r="AV12" s="334"/>
      <c r="AW12" s="344">
        <f>IF(M15=2,1,0)+IF(Y15=2,1,0)+IF(AK15=2,1,0)</f>
        <v>2</v>
      </c>
      <c r="AX12" s="345"/>
      <c r="AY12" s="51"/>
      <c r="AZ12" s="51"/>
      <c r="BA12" s="345">
        <f>IF(W15=2,1,0)+IF(AI15=2,1,0)+IF(AU15=2,1,0)</f>
        <v>0</v>
      </c>
      <c r="BB12" s="350"/>
      <c r="BC12" s="289">
        <f>IF((W15+AI15+AU15)=0,"4/0",(M15+Y15+AK15)/(W15+AI15+AU15))</f>
        <v>4</v>
      </c>
      <c r="BD12" s="290"/>
      <c r="BE12" s="290"/>
      <c r="BF12" s="291"/>
      <c r="BG12" s="298">
        <f>(P14+P15+P16+AB14+AB15+AB16+AN14+AN15+AN16)/(T14+T15+T16+AF14+AF15+AF16+AR14+AR15+AR16)</f>
        <v>1.2413793103448276</v>
      </c>
      <c r="BH12" s="299"/>
      <c r="BI12" s="299"/>
      <c r="BJ12" s="299"/>
      <c r="BK12" s="299"/>
      <c r="BL12" s="300"/>
      <c r="BM12" s="307"/>
      <c r="BN12" s="308"/>
      <c r="BO12" s="308"/>
      <c r="BP12" s="309"/>
      <c r="CF12" s="207">
        <f>M15+AK15</f>
        <v>4</v>
      </c>
      <c r="CG12" s="194">
        <f>W15+AU15</f>
        <v>1</v>
      </c>
      <c r="CH12" s="193">
        <f>CF12/CG12</f>
        <v>4</v>
      </c>
      <c r="CI12" s="194">
        <f>P14+P15+P16+AN14+AN15+AN16</f>
        <v>72</v>
      </c>
      <c r="CJ12" s="194">
        <f>T14+T15+T16+AR14+AR15+AR16</f>
        <v>58</v>
      </c>
      <c r="CK12" s="196">
        <f>CI12/CJ12</f>
        <v>1.2413793103448276</v>
      </c>
    </row>
    <row r="13" spans="1:89" ht="13.5" customHeight="1">
      <c r="A13" s="316" t="s">
        <v>52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8"/>
      <c r="M13" s="323" t="s">
        <v>27</v>
      </c>
      <c r="N13" s="324"/>
      <c r="O13" s="324"/>
      <c r="P13" s="324"/>
      <c r="Q13" s="324"/>
      <c r="R13" s="325" t="str">
        <f>IF(AD8="","",AD8)</f>
        <v/>
      </c>
      <c r="S13" s="325"/>
      <c r="T13" s="325"/>
      <c r="U13" s="325"/>
      <c r="V13" s="325"/>
      <c r="W13" s="325"/>
      <c r="X13" s="326"/>
      <c r="Y13" s="327"/>
      <c r="Z13" s="328"/>
      <c r="AA13" s="328"/>
      <c r="AB13" s="328"/>
      <c r="AC13" s="328"/>
      <c r="AD13" s="329"/>
      <c r="AE13" s="329"/>
      <c r="AF13" s="329"/>
      <c r="AG13" s="329"/>
      <c r="AH13" s="329"/>
      <c r="AI13" s="329"/>
      <c r="AJ13" s="330"/>
      <c r="AK13" s="323" t="s">
        <v>27</v>
      </c>
      <c r="AL13" s="324"/>
      <c r="AM13" s="324"/>
      <c r="AN13" s="324"/>
      <c r="AO13" s="324"/>
      <c r="AP13" s="355"/>
      <c r="AQ13" s="355"/>
      <c r="AR13" s="355"/>
      <c r="AS13" s="355"/>
      <c r="AT13" s="355"/>
      <c r="AU13" s="355"/>
      <c r="AV13" s="356"/>
      <c r="AW13" s="346"/>
      <c r="AX13" s="347"/>
      <c r="AY13" s="52"/>
      <c r="AZ13" s="52"/>
      <c r="BA13" s="347"/>
      <c r="BB13" s="351"/>
      <c r="BC13" s="292"/>
      <c r="BD13" s="293"/>
      <c r="BE13" s="293"/>
      <c r="BF13" s="294"/>
      <c r="BG13" s="301"/>
      <c r="BH13" s="302"/>
      <c r="BI13" s="302"/>
      <c r="BJ13" s="302"/>
      <c r="BK13" s="302"/>
      <c r="BL13" s="303"/>
      <c r="BM13" s="310"/>
      <c r="BN13" s="311"/>
      <c r="BO13" s="311"/>
      <c r="BP13" s="312"/>
      <c r="CF13" s="207"/>
      <c r="CG13" s="194"/>
      <c r="CH13" s="194"/>
      <c r="CI13" s="194"/>
      <c r="CJ13" s="194"/>
      <c r="CK13" s="197"/>
    </row>
    <row r="14" spans="1:89" ht="13.5" customHeight="1">
      <c r="A14" s="319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288" t="str">
        <f>IF(M15=2,"○",IF(W15=2,"●",""))</f>
        <v>○</v>
      </c>
      <c r="N14" s="269"/>
      <c r="O14" s="280" t="s">
        <v>28</v>
      </c>
      <c r="P14" s="275">
        <f>AF9</f>
        <v>15</v>
      </c>
      <c r="Q14" s="275"/>
      <c r="R14" s="269" t="s">
        <v>29</v>
      </c>
      <c r="S14" s="269"/>
      <c r="T14" s="269">
        <f>AB9</f>
        <v>11</v>
      </c>
      <c r="U14" s="269"/>
      <c r="V14" s="280" t="s">
        <v>30</v>
      </c>
      <c r="W14" s="275"/>
      <c r="X14" s="282"/>
      <c r="Y14" s="283"/>
      <c r="Z14" s="257"/>
      <c r="AA14" s="265"/>
      <c r="AB14" s="267"/>
      <c r="AC14" s="267"/>
      <c r="AD14" s="257"/>
      <c r="AE14" s="257"/>
      <c r="AF14" s="257"/>
      <c r="AG14" s="257"/>
      <c r="AH14" s="265"/>
      <c r="AI14" s="267"/>
      <c r="AJ14" s="268"/>
      <c r="AK14" s="288" t="str">
        <f>IF(AK15=2,"○",IF(AU15=2,"●",""))</f>
        <v>○</v>
      </c>
      <c r="AL14" s="269"/>
      <c r="AM14" s="280" t="s">
        <v>28</v>
      </c>
      <c r="AN14" s="353">
        <v>10</v>
      </c>
      <c r="AO14" s="353"/>
      <c r="AP14" s="269" t="s">
        <v>29</v>
      </c>
      <c r="AQ14" s="269"/>
      <c r="AR14" s="354">
        <v>15</v>
      </c>
      <c r="AS14" s="354"/>
      <c r="AT14" s="280" t="s">
        <v>30</v>
      </c>
      <c r="AU14" s="275"/>
      <c r="AV14" s="282"/>
      <c r="AW14" s="346"/>
      <c r="AX14" s="347"/>
      <c r="AY14" s="269" t="s">
        <v>29</v>
      </c>
      <c r="AZ14" s="270"/>
      <c r="BA14" s="347"/>
      <c r="BB14" s="351"/>
      <c r="BC14" s="292"/>
      <c r="BD14" s="293"/>
      <c r="BE14" s="293"/>
      <c r="BF14" s="294"/>
      <c r="BG14" s="301"/>
      <c r="BH14" s="302"/>
      <c r="BI14" s="302"/>
      <c r="BJ14" s="302"/>
      <c r="BK14" s="302"/>
      <c r="BL14" s="303"/>
      <c r="BM14" s="310"/>
      <c r="BN14" s="311"/>
      <c r="BO14" s="311"/>
      <c r="BP14" s="312"/>
      <c r="CF14" s="207"/>
      <c r="CG14" s="194"/>
      <c r="CH14" s="194"/>
      <c r="CI14" s="194"/>
      <c r="CJ14" s="194"/>
      <c r="CK14" s="197"/>
    </row>
    <row r="15" spans="1:89" ht="13.5" customHeight="1">
      <c r="A15" s="319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271">
        <f>AI10</f>
        <v>2</v>
      </c>
      <c r="N15" s="272"/>
      <c r="O15" s="280"/>
      <c r="P15" s="275">
        <f>AF10</f>
        <v>15</v>
      </c>
      <c r="Q15" s="275"/>
      <c r="R15" s="269" t="s">
        <v>29</v>
      </c>
      <c r="S15" s="269"/>
      <c r="T15" s="269">
        <f>AB10</f>
        <v>10</v>
      </c>
      <c r="U15" s="269"/>
      <c r="V15" s="280"/>
      <c r="W15" s="276">
        <f>Y10</f>
        <v>0</v>
      </c>
      <c r="X15" s="277"/>
      <c r="Y15" s="284"/>
      <c r="Z15" s="285"/>
      <c r="AA15" s="265"/>
      <c r="AB15" s="267"/>
      <c r="AC15" s="267"/>
      <c r="AD15" s="257"/>
      <c r="AE15" s="257"/>
      <c r="AF15" s="257"/>
      <c r="AG15" s="257"/>
      <c r="AH15" s="265"/>
      <c r="AI15" s="258"/>
      <c r="AJ15" s="259"/>
      <c r="AK15" s="271">
        <f>IF(AN14&gt;AR14,1,0)+IF(AN15&gt;AR15,1,0)+IF(AN16&gt;AR16,1,0)</f>
        <v>2</v>
      </c>
      <c r="AL15" s="272"/>
      <c r="AM15" s="280"/>
      <c r="AN15" s="353">
        <v>15</v>
      </c>
      <c r="AO15" s="353"/>
      <c r="AP15" s="269" t="s">
        <v>29</v>
      </c>
      <c r="AQ15" s="269"/>
      <c r="AR15" s="354">
        <v>7</v>
      </c>
      <c r="AS15" s="354"/>
      <c r="AT15" s="280"/>
      <c r="AU15" s="276">
        <f>IF(AR14&gt;AN14,1,0)+IF(AR15&gt;AN15,1,0)+IF(AR16&gt;AN16,1,0)</f>
        <v>1</v>
      </c>
      <c r="AV15" s="277"/>
      <c r="AW15" s="346"/>
      <c r="AX15" s="347"/>
      <c r="AY15" s="52"/>
      <c r="AZ15" s="52"/>
      <c r="BA15" s="347"/>
      <c r="BB15" s="351"/>
      <c r="BC15" s="292"/>
      <c r="BD15" s="293"/>
      <c r="BE15" s="293"/>
      <c r="BF15" s="294"/>
      <c r="BG15" s="301"/>
      <c r="BH15" s="302"/>
      <c r="BI15" s="302"/>
      <c r="BJ15" s="302"/>
      <c r="BK15" s="302"/>
      <c r="BL15" s="303"/>
      <c r="BM15" s="310"/>
      <c r="BN15" s="311"/>
      <c r="BO15" s="311"/>
      <c r="BP15" s="312"/>
      <c r="CF15" s="207"/>
      <c r="CG15" s="194"/>
      <c r="CH15" s="194"/>
      <c r="CI15" s="194"/>
      <c r="CJ15" s="194"/>
      <c r="CK15" s="197"/>
    </row>
    <row r="16" spans="1:89" ht="13.5" customHeight="1">
      <c r="A16" s="320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2"/>
      <c r="M16" s="273"/>
      <c r="N16" s="274"/>
      <c r="O16" s="281"/>
      <c r="P16" s="262">
        <f>AF11</f>
        <v>0</v>
      </c>
      <c r="Q16" s="262"/>
      <c r="R16" s="263" t="s">
        <v>29</v>
      </c>
      <c r="S16" s="263"/>
      <c r="T16" s="263">
        <f>AB11</f>
        <v>0</v>
      </c>
      <c r="U16" s="263"/>
      <c r="V16" s="281"/>
      <c r="W16" s="278"/>
      <c r="X16" s="279"/>
      <c r="Y16" s="286"/>
      <c r="Z16" s="287"/>
      <c r="AA16" s="266"/>
      <c r="AB16" s="264"/>
      <c r="AC16" s="264"/>
      <c r="AD16" s="245"/>
      <c r="AE16" s="245"/>
      <c r="AF16" s="245"/>
      <c r="AG16" s="245"/>
      <c r="AH16" s="266"/>
      <c r="AI16" s="260"/>
      <c r="AJ16" s="261"/>
      <c r="AK16" s="273"/>
      <c r="AL16" s="274"/>
      <c r="AM16" s="281"/>
      <c r="AN16" s="341">
        <v>17</v>
      </c>
      <c r="AO16" s="341"/>
      <c r="AP16" s="263" t="s">
        <v>29</v>
      </c>
      <c r="AQ16" s="263"/>
      <c r="AR16" s="342">
        <v>15</v>
      </c>
      <c r="AS16" s="342"/>
      <c r="AT16" s="281"/>
      <c r="AU16" s="278"/>
      <c r="AV16" s="279"/>
      <c r="AW16" s="348"/>
      <c r="AX16" s="349"/>
      <c r="AY16" s="53"/>
      <c r="AZ16" s="53"/>
      <c r="BA16" s="349"/>
      <c r="BB16" s="352"/>
      <c r="BC16" s="295"/>
      <c r="BD16" s="296"/>
      <c r="BE16" s="296"/>
      <c r="BF16" s="297"/>
      <c r="BG16" s="304"/>
      <c r="BH16" s="305"/>
      <c r="BI16" s="305"/>
      <c r="BJ16" s="305"/>
      <c r="BK16" s="305"/>
      <c r="BL16" s="306"/>
      <c r="BM16" s="313"/>
      <c r="BN16" s="314"/>
      <c r="BO16" s="314"/>
      <c r="BP16" s="315"/>
      <c r="CF16" s="207"/>
      <c r="CG16" s="194"/>
      <c r="CH16" s="194"/>
      <c r="CI16" s="194"/>
      <c r="CJ16" s="194"/>
      <c r="CK16" s="197"/>
    </row>
    <row r="17" spans="1:89" ht="13.5" customHeight="1">
      <c r="A17" s="338" t="s">
        <v>15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40"/>
      <c r="M17" s="331" t="str">
        <f>IF(AK7="","",AK7)</f>
        <v/>
      </c>
      <c r="N17" s="332"/>
      <c r="O17" s="333" t="s">
        <v>25</v>
      </c>
      <c r="P17" s="333"/>
      <c r="Q17" s="333"/>
      <c r="R17" s="333"/>
      <c r="S17" s="333"/>
      <c r="T17" s="332" t="str">
        <f>IF(AR7="","",AR7)</f>
        <v/>
      </c>
      <c r="U17" s="332"/>
      <c r="V17" s="332" t="s">
        <v>26</v>
      </c>
      <c r="W17" s="332"/>
      <c r="X17" s="334"/>
      <c r="Y17" s="331" t="str">
        <f>IF(AK12="","",AK12)</f>
        <v/>
      </c>
      <c r="Z17" s="332"/>
      <c r="AA17" s="333" t="s">
        <v>25</v>
      </c>
      <c r="AB17" s="333"/>
      <c r="AC17" s="333"/>
      <c r="AD17" s="333"/>
      <c r="AE17" s="333"/>
      <c r="AF17" s="332" t="str">
        <f>IF(AR12="","",AR12)</f>
        <v/>
      </c>
      <c r="AG17" s="332"/>
      <c r="AH17" s="332" t="s">
        <v>26</v>
      </c>
      <c r="AI17" s="332"/>
      <c r="AJ17" s="334"/>
      <c r="AK17" s="335"/>
      <c r="AL17" s="336"/>
      <c r="AM17" s="337"/>
      <c r="AN17" s="337"/>
      <c r="AO17" s="337"/>
      <c r="AP17" s="337"/>
      <c r="AQ17" s="337"/>
      <c r="AR17" s="336"/>
      <c r="AS17" s="336"/>
      <c r="AT17" s="336"/>
      <c r="AU17" s="336"/>
      <c r="AV17" s="343"/>
      <c r="AW17" s="344">
        <f>IF(M20=2,1,0)+IF(Y20=2,1,0)+IF(AK20=2,1,0)</f>
        <v>0</v>
      </c>
      <c r="AX17" s="345"/>
      <c r="AY17" s="51"/>
      <c r="AZ17" s="51"/>
      <c r="BA17" s="345">
        <f>IF(W20=2,1,0)+IF(AI20=2,1,0)+IF(AU20=2,1,0)</f>
        <v>2</v>
      </c>
      <c r="BB17" s="350"/>
      <c r="BC17" s="289">
        <f>IF((W20+AI20+AU20)=0,"4/0",(M20+Y20+AK20)/(W20+AI20+AU20))</f>
        <v>0.25</v>
      </c>
      <c r="BD17" s="290"/>
      <c r="BE17" s="290"/>
      <c r="BF17" s="291"/>
      <c r="BG17" s="298">
        <f>(P19+P20+P21+AB19+AB20+AB21+AN19+AN20+AN21)/(T19+T20+T21+AF19+AF20+AF21+AR19+AR20+AR21)</f>
        <v>0.76388888888888884</v>
      </c>
      <c r="BH17" s="299"/>
      <c r="BI17" s="299"/>
      <c r="BJ17" s="299"/>
      <c r="BK17" s="299"/>
      <c r="BL17" s="300"/>
      <c r="BM17" s="307"/>
      <c r="BN17" s="308"/>
      <c r="BO17" s="308"/>
      <c r="BP17" s="309"/>
      <c r="CF17" s="207">
        <f>M20+Y20</f>
        <v>1</v>
      </c>
      <c r="CG17" s="194">
        <f>W20+AI20</f>
        <v>4</v>
      </c>
      <c r="CH17" s="193">
        <f>CF17/CG17</f>
        <v>0.25</v>
      </c>
      <c r="CI17" s="194">
        <f>P19+P20+P21+AB19+AB20+AB21</f>
        <v>55</v>
      </c>
      <c r="CJ17" s="194">
        <f>T19+T20+T21+AF19+AF20+AF21</f>
        <v>72</v>
      </c>
      <c r="CK17" s="196">
        <f>CI17/CJ17</f>
        <v>0.76388888888888884</v>
      </c>
    </row>
    <row r="18" spans="1:89" ht="13.5" customHeight="1">
      <c r="A18" s="316" t="s">
        <v>56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8"/>
      <c r="M18" s="323" t="s">
        <v>27</v>
      </c>
      <c r="N18" s="324"/>
      <c r="O18" s="324"/>
      <c r="P18" s="324"/>
      <c r="Q18" s="324"/>
      <c r="R18" s="325" t="str">
        <f>IF(AP8="","",AP8)</f>
        <v/>
      </c>
      <c r="S18" s="325"/>
      <c r="T18" s="325"/>
      <c r="U18" s="325"/>
      <c r="V18" s="325"/>
      <c r="W18" s="325"/>
      <c r="X18" s="326"/>
      <c r="Y18" s="323" t="s">
        <v>27</v>
      </c>
      <c r="Z18" s="324"/>
      <c r="AA18" s="324"/>
      <c r="AB18" s="324"/>
      <c r="AC18" s="324"/>
      <c r="AD18" s="325" t="str">
        <f>IF(AP13="","",AP13)</f>
        <v/>
      </c>
      <c r="AE18" s="325"/>
      <c r="AF18" s="325"/>
      <c r="AG18" s="325"/>
      <c r="AH18" s="325"/>
      <c r="AI18" s="325"/>
      <c r="AJ18" s="326"/>
      <c r="AK18" s="327"/>
      <c r="AL18" s="328"/>
      <c r="AM18" s="328"/>
      <c r="AN18" s="328"/>
      <c r="AO18" s="328"/>
      <c r="AP18" s="329"/>
      <c r="AQ18" s="329"/>
      <c r="AR18" s="329"/>
      <c r="AS18" s="329"/>
      <c r="AT18" s="329"/>
      <c r="AU18" s="329"/>
      <c r="AV18" s="330"/>
      <c r="AW18" s="346"/>
      <c r="AX18" s="347"/>
      <c r="AY18" s="52"/>
      <c r="AZ18" s="52"/>
      <c r="BA18" s="347"/>
      <c r="BB18" s="351"/>
      <c r="BC18" s="292"/>
      <c r="BD18" s="293"/>
      <c r="BE18" s="293"/>
      <c r="BF18" s="294"/>
      <c r="BG18" s="301"/>
      <c r="BH18" s="302"/>
      <c r="BI18" s="302"/>
      <c r="BJ18" s="302"/>
      <c r="BK18" s="302"/>
      <c r="BL18" s="303"/>
      <c r="BM18" s="310"/>
      <c r="BN18" s="311"/>
      <c r="BO18" s="311"/>
      <c r="BP18" s="312"/>
      <c r="CF18" s="207"/>
      <c r="CG18" s="194"/>
      <c r="CH18" s="194"/>
      <c r="CI18" s="194"/>
      <c r="CJ18" s="194"/>
      <c r="CK18" s="197"/>
    </row>
    <row r="19" spans="1:89" ht="13.5" customHeight="1">
      <c r="A19" s="319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288" t="str">
        <f>IF(M20=2,"○",IF(W20=2,"●",""))</f>
        <v>●</v>
      </c>
      <c r="N19" s="269"/>
      <c r="O19" s="280" t="s">
        <v>28</v>
      </c>
      <c r="P19" s="275">
        <f>AR9</f>
        <v>12</v>
      </c>
      <c r="Q19" s="275"/>
      <c r="R19" s="269" t="s">
        <v>29</v>
      </c>
      <c r="S19" s="269"/>
      <c r="T19" s="269">
        <f>AN9</f>
        <v>15</v>
      </c>
      <c r="U19" s="269"/>
      <c r="V19" s="280" t="s">
        <v>30</v>
      </c>
      <c r="W19" s="275"/>
      <c r="X19" s="282"/>
      <c r="Y19" s="288" t="str">
        <f>IF(Y20=2,"○",IF(AI20=2,"●",""))</f>
        <v>●</v>
      </c>
      <c r="Z19" s="269"/>
      <c r="AA19" s="280" t="s">
        <v>28</v>
      </c>
      <c r="AB19" s="275">
        <f>AR14</f>
        <v>15</v>
      </c>
      <c r="AC19" s="275"/>
      <c r="AD19" s="269" t="s">
        <v>29</v>
      </c>
      <c r="AE19" s="269"/>
      <c r="AF19" s="269">
        <f>AN14</f>
        <v>10</v>
      </c>
      <c r="AG19" s="269"/>
      <c r="AH19" s="280" t="s">
        <v>30</v>
      </c>
      <c r="AI19" s="275"/>
      <c r="AJ19" s="282"/>
      <c r="AK19" s="283"/>
      <c r="AL19" s="257"/>
      <c r="AM19" s="265"/>
      <c r="AN19" s="267"/>
      <c r="AO19" s="267"/>
      <c r="AP19" s="257"/>
      <c r="AQ19" s="257"/>
      <c r="AR19" s="257"/>
      <c r="AS19" s="257"/>
      <c r="AT19" s="265"/>
      <c r="AU19" s="267"/>
      <c r="AV19" s="268"/>
      <c r="AW19" s="346"/>
      <c r="AX19" s="347"/>
      <c r="AY19" s="269" t="s">
        <v>29</v>
      </c>
      <c r="AZ19" s="270"/>
      <c r="BA19" s="347"/>
      <c r="BB19" s="351"/>
      <c r="BC19" s="292"/>
      <c r="BD19" s="293"/>
      <c r="BE19" s="293"/>
      <c r="BF19" s="294"/>
      <c r="BG19" s="301"/>
      <c r="BH19" s="302"/>
      <c r="BI19" s="302"/>
      <c r="BJ19" s="302"/>
      <c r="BK19" s="302"/>
      <c r="BL19" s="303"/>
      <c r="BM19" s="310"/>
      <c r="BN19" s="311"/>
      <c r="BO19" s="311"/>
      <c r="BP19" s="312"/>
      <c r="CF19" s="207"/>
      <c r="CG19" s="194"/>
      <c r="CH19" s="194"/>
      <c r="CI19" s="194"/>
      <c r="CJ19" s="194"/>
      <c r="CK19" s="197"/>
    </row>
    <row r="20" spans="1:89" ht="13.5" customHeight="1">
      <c r="A20" s="319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271">
        <f>AU10</f>
        <v>0</v>
      </c>
      <c r="N20" s="272"/>
      <c r="O20" s="280"/>
      <c r="P20" s="275">
        <f>AR10</f>
        <v>6</v>
      </c>
      <c r="Q20" s="275"/>
      <c r="R20" s="269" t="s">
        <v>29</v>
      </c>
      <c r="S20" s="269"/>
      <c r="T20" s="269">
        <f>AN10</f>
        <v>15</v>
      </c>
      <c r="U20" s="269"/>
      <c r="V20" s="280"/>
      <c r="W20" s="276">
        <f>AK10</f>
        <v>2</v>
      </c>
      <c r="X20" s="277"/>
      <c r="Y20" s="271">
        <f>AU15</f>
        <v>1</v>
      </c>
      <c r="Z20" s="272"/>
      <c r="AA20" s="280"/>
      <c r="AB20" s="275">
        <f>AR15</f>
        <v>7</v>
      </c>
      <c r="AC20" s="275"/>
      <c r="AD20" s="269" t="s">
        <v>29</v>
      </c>
      <c r="AE20" s="269"/>
      <c r="AF20" s="269">
        <f>AN15</f>
        <v>15</v>
      </c>
      <c r="AG20" s="269"/>
      <c r="AH20" s="280"/>
      <c r="AI20" s="276">
        <f>AK15</f>
        <v>2</v>
      </c>
      <c r="AJ20" s="277"/>
      <c r="AK20" s="284"/>
      <c r="AL20" s="285"/>
      <c r="AM20" s="265"/>
      <c r="AN20" s="267"/>
      <c r="AO20" s="267"/>
      <c r="AP20" s="257"/>
      <c r="AQ20" s="257"/>
      <c r="AR20" s="257"/>
      <c r="AS20" s="257"/>
      <c r="AT20" s="265"/>
      <c r="AU20" s="258"/>
      <c r="AV20" s="259"/>
      <c r="AW20" s="346"/>
      <c r="AX20" s="347"/>
      <c r="AY20" s="52"/>
      <c r="AZ20" s="52"/>
      <c r="BA20" s="347"/>
      <c r="BB20" s="351"/>
      <c r="BC20" s="292"/>
      <c r="BD20" s="293"/>
      <c r="BE20" s="293"/>
      <c r="BF20" s="294"/>
      <c r="BG20" s="301"/>
      <c r="BH20" s="302"/>
      <c r="BI20" s="302"/>
      <c r="BJ20" s="302"/>
      <c r="BK20" s="302"/>
      <c r="BL20" s="303"/>
      <c r="BM20" s="310"/>
      <c r="BN20" s="311"/>
      <c r="BO20" s="311"/>
      <c r="BP20" s="312"/>
      <c r="CF20" s="207"/>
      <c r="CG20" s="194"/>
      <c r="CH20" s="194"/>
      <c r="CI20" s="194"/>
      <c r="CJ20" s="194"/>
      <c r="CK20" s="197"/>
    </row>
    <row r="21" spans="1:89" ht="13.5" customHeight="1" thickBot="1">
      <c r="A21" s="320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2"/>
      <c r="M21" s="273"/>
      <c r="N21" s="274"/>
      <c r="O21" s="281"/>
      <c r="P21" s="262">
        <f>AR11</f>
        <v>0</v>
      </c>
      <c r="Q21" s="262"/>
      <c r="R21" s="263" t="s">
        <v>29</v>
      </c>
      <c r="S21" s="263"/>
      <c r="T21" s="263">
        <f>AN11</f>
        <v>0</v>
      </c>
      <c r="U21" s="263"/>
      <c r="V21" s="281"/>
      <c r="W21" s="278"/>
      <c r="X21" s="279"/>
      <c r="Y21" s="273"/>
      <c r="Z21" s="274"/>
      <c r="AA21" s="281"/>
      <c r="AB21" s="262">
        <f>AR16</f>
        <v>15</v>
      </c>
      <c r="AC21" s="262"/>
      <c r="AD21" s="263" t="s">
        <v>29</v>
      </c>
      <c r="AE21" s="263"/>
      <c r="AF21" s="263">
        <f>AN16</f>
        <v>17</v>
      </c>
      <c r="AG21" s="263"/>
      <c r="AH21" s="281"/>
      <c r="AI21" s="278"/>
      <c r="AJ21" s="279"/>
      <c r="AK21" s="286"/>
      <c r="AL21" s="287"/>
      <c r="AM21" s="266"/>
      <c r="AN21" s="264"/>
      <c r="AO21" s="264"/>
      <c r="AP21" s="245"/>
      <c r="AQ21" s="245"/>
      <c r="AR21" s="245"/>
      <c r="AS21" s="245"/>
      <c r="AT21" s="266"/>
      <c r="AU21" s="260"/>
      <c r="AV21" s="261"/>
      <c r="AW21" s="348"/>
      <c r="AX21" s="349"/>
      <c r="AY21" s="53"/>
      <c r="AZ21" s="53"/>
      <c r="BA21" s="349"/>
      <c r="BB21" s="352"/>
      <c r="BC21" s="295"/>
      <c r="BD21" s="296"/>
      <c r="BE21" s="296"/>
      <c r="BF21" s="297"/>
      <c r="BG21" s="304"/>
      <c r="BH21" s="305"/>
      <c r="BI21" s="305"/>
      <c r="BJ21" s="305"/>
      <c r="BK21" s="305"/>
      <c r="BL21" s="306"/>
      <c r="BM21" s="313"/>
      <c r="BN21" s="314"/>
      <c r="BO21" s="314"/>
      <c r="BP21" s="315"/>
      <c r="CF21" s="208"/>
      <c r="CG21" s="195"/>
      <c r="CH21" s="195"/>
      <c r="CI21" s="195"/>
      <c r="CJ21" s="195"/>
      <c r="CK21" s="198"/>
    </row>
    <row r="22" spans="1:89" ht="12.95" customHeight="1">
      <c r="A22" s="246" t="s">
        <v>65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</row>
    <row r="23" spans="1:89" ht="12.9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</row>
    <row r="24" spans="1:89" ht="12.9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</row>
    <row r="25" spans="1:89" ht="13.5" customHeight="1" thickBot="1">
      <c r="A25" s="375" t="s">
        <v>12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7"/>
      <c r="M25" s="384" t="s">
        <v>13</v>
      </c>
      <c r="N25" s="385"/>
      <c r="O25" s="385"/>
      <c r="P25" s="385"/>
      <c r="Q25" s="385"/>
      <c r="R25" s="385"/>
      <c r="S25" s="385"/>
      <c r="T25" s="385"/>
      <c r="U25" s="385"/>
      <c r="V25" s="385"/>
      <c r="W25" s="385"/>
      <c r="X25" s="386"/>
      <c r="Y25" s="384" t="s">
        <v>14</v>
      </c>
      <c r="Z25" s="385"/>
      <c r="AA25" s="385"/>
      <c r="AB25" s="385"/>
      <c r="AC25" s="385"/>
      <c r="AD25" s="385"/>
      <c r="AE25" s="385"/>
      <c r="AF25" s="385"/>
      <c r="AG25" s="385"/>
      <c r="AH25" s="385"/>
      <c r="AI25" s="385"/>
      <c r="AJ25" s="386"/>
      <c r="AK25" s="384" t="s">
        <v>15</v>
      </c>
      <c r="AL25" s="385"/>
      <c r="AM25" s="385"/>
      <c r="AN25" s="385"/>
      <c r="AO25" s="385"/>
      <c r="AP25" s="385"/>
      <c r="AQ25" s="385"/>
      <c r="AR25" s="385"/>
      <c r="AS25" s="385"/>
      <c r="AT25" s="385"/>
      <c r="AU25" s="385"/>
      <c r="AV25" s="386"/>
      <c r="AW25" s="365" t="s">
        <v>16</v>
      </c>
      <c r="AX25" s="366"/>
      <c r="AY25" s="366"/>
      <c r="AZ25" s="366"/>
      <c r="BA25" s="366"/>
      <c r="BB25" s="367"/>
      <c r="BC25" s="365" t="s">
        <v>17</v>
      </c>
      <c r="BD25" s="366"/>
      <c r="BE25" s="366"/>
      <c r="BF25" s="367"/>
      <c r="BG25" s="365" t="s">
        <v>18</v>
      </c>
      <c r="BH25" s="366"/>
      <c r="BI25" s="366"/>
      <c r="BJ25" s="366"/>
      <c r="BK25" s="366"/>
      <c r="BL25" s="367"/>
      <c r="BM25" s="365" t="s">
        <v>19</v>
      </c>
      <c r="BN25" s="366"/>
      <c r="BO25" s="366"/>
      <c r="BP25" s="367"/>
    </row>
    <row r="26" spans="1:89" ht="13.5" customHeight="1">
      <c r="A26" s="378"/>
      <c r="B26" s="379"/>
      <c r="C26" s="379"/>
      <c r="D26" s="379"/>
      <c r="E26" s="379"/>
      <c r="F26" s="379"/>
      <c r="G26" s="379"/>
      <c r="H26" s="379"/>
      <c r="I26" s="379"/>
      <c r="J26" s="379"/>
      <c r="K26" s="379"/>
      <c r="L26" s="380"/>
      <c r="M26" s="359" t="str">
        <f>IF(A29="","",A29)</f>
        <v>KSBC</v>
      </c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1"/>
      <c r="Y26" s="359" t="str">
        <f>IF(A34="","",A34)</f>
        <v>sugar</v>
      </c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1"/>
      <c r="AK26" s="359" t="str">
        <f>IF(A39="","",A39)</f>
        <v>mobb</v>
      </c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1"/>
      <c r="AW26" s="368"/>
      <c r="AX26" s="369"/>
      <c r="AY26" s="369"/>
      <c r="AZ26" s="369"/>
      <c r="BA26" s="370"/>
      <c r="BB26" s="371"/>
      <c r="BC26" s="368"/>
      <c r="BD26" s="369"/>
      <c r="BE26" s="369"/>
      <c r="BF26" s="371"/>
      <c r="BG26" s="368"/>
      <c r="BH26" s="369"/>
      <c r="BI26" s="369"/>
      <c r="BJ26" s="369"/>
      <c r="BK26" s="370"/>
      <c r="BL26" s="371"/>
      <c r="BM26" s="368"/>
      <c r="BN26" s="369"/>
      <c r="BO26" s="369"/>
      <c r="BP26" s="371"/>
      <c r="CF26" s="243" t="s">
        <v>31</v>
      </c>
      <c r="CG26" s="220" t="s">
        <v>32</v>
      </c>
      <c r="CH26" s="220" t="s">
        <v>22</v>
      </c>
      <c r="CI26" s="220" t="s">
        <v>33</v>
      </c>
      <c r="CJ26" s="220" t="s">
        <v>34</v>
      </c>
      <c r="CK26" s="222" t="s">
        <v>35</v>
      </c>
    </row>
    <row r="27" spans="1:89" ht="13.5" customHeight="1" thickBot="1">
      <c r="A27" s="381"/>
      <c r="B27" s="382"/>
      <c r="C27" s="382"/>
      <c r="D27" s="382"/>
      <c r="E27" s="382"/>
      <c r="F27" s="382"/>
      <c r="G27" s="382"/>
      <c r="H27" s="382"/>
      <c r="I27" s="382"/>
      <c r="J27" s="382"/>
      <c r="K27" s="382"/>
      <c r="L27" s="383"/>
      <c r="M27" s="362"/>
      <c r="N27" s="363"/>
      <c r="O27" s="363"/>
      <c r="P27" s="363"/>
      <c r="Q27" s="363"/>
      <c r="R27" s="363"/>
      <c r="S27" s="363"/>
      <c r="T27" s="363"/>
      <c r="U27" s="363"/>
      <c r="V27" s="363"/>
      <c r="W27" s="363"/>
      <c r="X27" s="364"/>
      <c r="Y27" s="362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4"/>
      <c r="AK27" s="362"/>
      <c r="AL27" s="363"/>
      <c r="AM27" s="363"/>
      <c r="AN27" s="363"/>
      <c r="AO27" s="363"/>
      <c r="AP27" s="363"/>
      <c r="AQ27" s="363"/>
      <c r="AR27" s="363"/>
      <c r="AS27" s="363"/>
      <c r="AT27" s="363"/>
      <c r="AU27" s="363"/>
      <c r="AV27" s="364"/>
      <c r="AW27" s="372"/>
      <c r="AX27" s="373"/>
      <c r="AY27" s="373"/>
      <c r="AZ27" s="373"/>
      <c r="BA27" s="373"/>
      <c r="BB27" s="374"/>
      <c r="BC27" s="372"/>
      <c r="BD27" s="373"/>
      <c r="BE27" s="373"/>
      <c r="BF27" s="374"/>
      <c r="BG27" s="372"/>
      <c r="BH27" s="373"/>
      <c r="BI27" s="373"/>
      <c r="BJ27" s="373"/>
      <c r="BK27" s="373"/>
      <c r="BL27" s="374"/>
      <c r="BM27" s="372"/>
      <c r="BN27" s="373"/>
      <c r="BO27" s="373"/>
      <c r="BP27" s="374"/>
      <c r="CF27" s="244"/>
      <c r="CG27" s="221"/>
      <c r="CH27" s="221"/>
      <c r="CI27" s="221"/>
      <c r="CJ27" s="221"/>
      <c r="CK27" s="223"/>
    </row>
    <row r="28" spans="1:89" ht="13.5" customHeight="1" thickTop="1">
      <c r="A28" s="338" t="s">
        <v>13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40"/>
      <c r="M28" s="335"/>
      <c r="N28" s="336"/>
      <c r="O28" s="337"/>
      <c r="P28" s="337"/>
      <c r="Q28" s="337"/>
      <c r="R28" s="337"/>
      <c r="S28" s="337"/>
      <c r="T28" s="336"/>
      <c r="U28" s="336"/>
      <c r="V28" s="336"/>
      <c r="W28" s="336"/>
      <c r="X28" s="343"/>
      <c r="Y28" s="357" t="s">
        <v>80</v>
      </c>
      <c r="Z28" s="358"/>
      <c r="AA28" s="333" t="s">
        <v>25</v>
      </c>
      <c r="AB28" s="333"/>
      <c r="AC28" s="333"/>
      <c r="AD28" s="333"/>
      <c r="AE28" s="333"/>
      <c r="AF28" s="358">
        <v>4</v>
      </c>
      <c r="AG28" s="358"/>
      <c r="AH28" s="332" t="s">
        <v>26</v>
      </c>
      <c r="AI28" s="332"/>
      <c r="AJ28" s="334"/>
      <c r="AK28" s="357"/>
      <c r="AL28" s="358"/>
      <c r="AM28" s="333" t="s">
        <v>25</v>
      </c>
      <c r="AN28" s="333"/>
      <c r="AO28" s="333"/>
      <c r="AP28" s="333"/>
      <c r="AQ28" s="333"/>
      <c r="AR28" s="358"/>
      <c r="AS28" s="358"/>
      <c r="AT28" s="332" t="s">
        <v>26</v>
      </c>
      <c r="AU28" s="332"/>
      <c r="AV28" s="334"/>
      <c r="AW28" s="344">
        <f>IF(M31=2,1,0)+IF(Y31=2,1,0)+IF(AK31=2,1,0)</f>
        <v>2</v>
      </c>
      <c r="AX28" s="345"/>
      <c r="AY28" s="51"/>
      <c r="AZ28" s="51"/>
      <c r="BA28" s="345">
        <f>IF(W31=2,1,0)+IF(AI31=2,1,0)+IF(AU31=2,1,0)</f>
        <v>0</v>
      </c>
      <c r="BB28" s="350"/>
      <c r="BC28" s="289">
        <f>IF((W31+AI31+AU31)=0,"4/0",(M31+Y31+AK31)/(W31+AI31+AU31))</f>
        <v>4</v>
      </c>
      <c r="BD28" s="290"/>
      <c r="BE28" s="290"/>
      <c r="BF28" s="291"/>
      <c r="BG28" s="298">
        <f>(P30+P31+P32+AB30+AB31+AB32+AN30+AN31+AN32)/(T30+T31+T32+AF30+AF31+AF32+AR30+AR31+AR32)</f>
        <v>1.25</v>
      </c>
      <c r="BH28" s="299"/>
      <c r="BI28" s="299"/>
      <c r="BJ28" s="299"/>
      <c r="BK28" s="299"/>
      <c r="BL28" s="300"/>
      <c r="BM28" s="307"/>
      <c r="BN28" s="308"/>
      <c r="BO28" s="308"/>
      <c r="BP28" s="309"/>
      <c r="CF28" s="206">
        <f>Y31+AK31</f>
        <v>4</v>
      </c>
      <c r="CG28" s="193">
        <f>AI31+AU31</f>
        <v>1</v>
      </c>
      <c r="CH28" s="193">
        <f>CF28/CG28</f>
        <v>4</v>
      </c>
      <c r="CI28" s="193">
        <f>AB30+AB31+AB32+AN30+AN31+AN32</f>
        <v>75</v>
      </c>
      <c r="CJ28" s="193">
        <f>AF30+AF31+AF32+AR30+AR31+AR32</f>
        <v>60</v>
      </c>
      <c r="CK28" s="196">
        <f>CI28/CJ28</f>
        <v>1.25</v>
      </c>
    </row>
    <row r="29" spans="1:89" ht="13.5" customHeight="1">
      <c r="A29" s="316" t="s">
        <v>50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8"/>
      <c r="M29" s="327"/>
      <c r="N29" s="328"/>
      <c r="O29" s="328"/>
      <c r="P29" s="328"/>
      <c r="Q29" s="328"/>
      <c r="R29" s="329"/>
      <c r="S29" s="329"/>
      <c r="T29" s="329"/>
      <c r="U29" s="329"/>
      <c r="V29" s="329"/>
      <c r="W29" s="329"/>
      <c r="X29" s="330"/>
      <c r="Y29" s="323" t="s">
        <v>27</v>
      </c>
      <c r="Z29" s="324"/>
      <c r="AA29" s="324"/>
      <c r="AB29" s="324"/>
      <c r="AC29" s="324"/>
      <c r="AD29" s="355"/>
      <c r="AE29" s="355"/>
      <c r="AF29" s="355"/>
      <c r="AG29" s="355"/>
      <c r="AH29" s="355"/>
      <c r="AI29" s="355"/>
      <c r="AJ29" s="356"/>
      <c r="AK29" s="323" t="s">
        <v>27</v>
      </c>
      <c r="AL29" s="324"/>
      <c r="AM29" s="324"/>
      <c r="AN29" s="324"/>
      <c r="AO29" s="324"/>
      <c r="AP29" s="355"/>
      <c r="AQ29" s="355"/>
      <c r="AR29" s="355"/>
      <c r="AS29" s="355"/>
      <c r="AT29" s="355"/>
      <c r="AU29" s="355"/>
      <c r="AV29" s="356"/>
      <c r="AW29" s="346"/>
      <c r="AX29" s="347"/>
      <c r="AY29" s="52"/>
      <c r="AZ29" s="52"/>
      <c r="BA29" s="347"/>
      <c r="BB29" s="351"/>
      <c r="BC29" s="292"/>
      <c r="BD29" s="293"/>
      <c r="BE29" s="293"/>
      <c r="BF29" s="294"/>
      <c r="BG29" s="301"/>
      <c r="BH29" s="302"/>
      <c r="BI29" s="302"/>
      <c r="BJ29" s="302"/>
      <c r="BK29" s="302"/>
      <c r="BL29" s="303"/>
      <c r="BM29" s="310"/>
      <c r="BN29" s="311"/>
      <c r="BO29" s="311"/>
      <c r="BP29" s="312"/>
      <c r="CF29" s="207"/>
      <c r="CG29" s="194"/>
      <c r="CH29" s="194"/>
      <c r="CI29" s="194"/>
      <c r="CJ29" s="194"/>
      <c r="CK29" s="197"/>
    </row>
    <row r="30" spans="1:89" ht="13.5" customHeight="1">
      <c r="A30" s="319"/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8"/>
      <c r="M30" s="283"/>
      <c r="N30" s="257"/>
      <c r="O30" s="265"/>
      <c r="P30" s="267"/>
      <c r="Q30" s="267"/>
      <c r="R30" s="257"/>
      <c r="S30" s="257"/>
      <c r="T30" s="257"/>
      <c r="U30" s="257"/>
      <c r="V30" s="265"/>
      <c r="W30" s="267"/>
      <c r="X30" s="268"/>
      <c r="Y30" s="288" t="str">
        <f>IF(Y31=2,"○",IF(AI31=2,"●",""))</f>
        <v>○</v>
      </c>
      <c r="Z30" s="269"/>
      <c r="AA30" s="280" t="s">
        <v>28</v>
      </c>
      <c r="AB30" s="353">
        <v>15</v>
      </c>
      <c r="AC30" s="353"/>
      <c r="AD30" s="269" t="s">
        <v>29</v>
      </c>
      <c r="AE30" s="269"/>
      <c r="AF30" s="354">
        <v>9</v>
      </c>
      <c r="AG30" s="354"/>
      <c r="AH30" s="280" t="s">
        <v>30</v>
      </c>
      <c r="AI30" s="275"/>
      <c r="AJ30" s="282"/>
      <c r="AK30" s="288" t="str">
        <f>IF(AK31=2,"○",IF(AU31=2,"●",""))</f>
        <v>○</v>
      </c>
      <c r="AL30" s="269"/>
      <c r="AM30" s="280" t="s">
        <v>28</v>
      </c>
      <c r="AN30" s="353">
        <v>13</v>
      </c>
      <c r="AO30" s="353"/>
      <c r="AP30" s="269" t="s">
        <v>29</v>
      </c>
      <c r="AQ30" s="269"/>
      <c r="AR30" s="354">
        <v>15</v>
      </c>
      <c r="AS30" s="354"/>
      <c r="AT30" s="280" t="s">
        <v>30</v>
      </c>
      <c r="AU30" s="275"/>
      <c r="AV30" s="282"/>
      <c r="AW30" s="346"/>
      <c r="AX30" s="347"/>
      <c r="AY30" s="269" t="s">
        <v>29</v>
      </c>
      <c r="AZ30" s="270"/>
      <c r="BA30" s="347"/>
      <c r="BB30" s="351"/>
      <c r="BC30" s="292"/>
      <c r="BD30" s="293"/>
      <c r="BE30" s="293"/>
      <c r="BF30" s="294"/>
      <c r="BG30" s="301"/>
      <c r="BH30" s="302"/>
      <c r="BI30" s="302"/>
      <c r="BJ30" s="302"/>
      <c r="BK30" s="302"/>
      <c r="BL30" s="303"/>
      <c r="BM30" s="310"/>
      <c r="BN30" s="311"/>
      <c r="BO30" s="311"/>
      <c r="BP30" s="312"/>
      <c r="CF30" s="207"/>
      <c r="CG30" s="194"/>
      <c r="CH30" s="194"/>
      <c r="CI30" s="194"/>
      <c r="CJ30" s="194"/>
      <c r="CK30" s="197"/>
    </row>
    <row r="31" spans="1:89" ht="13.5" customHeight="1">
      <c r="A31" s="319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8"/>
      <c r="M31" s="284"/>
      <c r="N31" s="285"/>
      <c r="O31" s="265"/>
      <c r="P31" s="267"/>
      <c r="Q31" s="267"/>
      <c r="R31" s="257"/>
      <c r="S31" s="257"/>
      <c r="T31" s="257"/>
      <c r="U31" s="257"/>
      <c r="V31" s="265"/>
      <c r="W31" s="258"/>
      <c r="X31" s="259"/>
      <c r="Y31" s="271">
        <f>IF(AB30&gt;AF30,1,0)+IF(AB31&gt;AF31,1,0)+IF(AB32&gt;AF32,1,0)</f>
        <v>2</v>
      </c>
      <c r="Z31" s="272"/>
      <c r="AA31" s="280"/>
      <c r="AB31" s="353">
        <v>17</v>
      </c>
      <c r="AC31" s="353"/>
      <c r="AD31" s="269" t="s">
        <v>29</v>
      </c>
      <c r="AE31" s="269"/>
      <c r="AF31" s="354">
        <v>15</v>
      </c>
      <c r="AG31" s="354"/>
      <c r="AH31" s="280"/>
      <c r="AI31" s="276">
        <f>IF(AF30&gt;AB30,1,0)+IF(AF31&gt;AB31,1,0)+IF(AF32&gt;AB32,1,0)</f>
        <v>0</v>
      </c>
      <c r="AJ31" s="277"/>
      <c r="AK31" s="271">
        <f>IF(AN30&gt;AR30,1,0)+IF(AN31&gt;AR31,1,0)+IF(AN32&gt;AR32,1,0)</f>
        <v>2</v>
      </c>
      <c r="AL31" s="272"/>
      <c r="AM31" s="280"/>
      <c r="AN31" s="353">
        <v>15</v>
      </c>
      <c r="AO31" s="353"/>
      <c r="AP31" s="269" t="s">
        <v>29</v>
      </c>
      <c r="AQ31" s="269"/>
      <c r="AR31" s="354">
        <v>12</v>
      </c>
      <c r="AS31" s="354"/>
      <c r="AT31" s="280"/>
      <c r="AU31" s="276">
        <f>IF(AR30&gt;AN30,1,0)+IF(AR31&gt;AN31,1,0)+IF(AR32&gt;AN32,1,0)</f>
        <v>1</v>
      </c>
      <c r="AV31" s="277"/>
      <c r="AW31" s="346"/>
      <c r="AX31" s="347"/>
      <c r="AY31" s="52"/>
      <c r="AZ31" s="52"/>
      <c r="BA31" s="347"/>
      <c r="BB31" s="351"/>
      <c r="BC31" s="292"/>
      <c r="BD31" s="293"/>
      <c r="BE31" s="293"/>
      <c r="BF31" s="294"/>
      <c r="BG31" s="301"/>
      <c r="BH31" s="302"/>
      <c r="BI31" s="302"/>
      <c r="BJ31" s="302"/>
      <c r="BK31" s="302"/>
      <c r="BL31" s="303"/>
      <c r="BM31" s="310"/>
      <c r="BN31" s="311"/>
      <c r="BO31" s="311"/>
      <c r="BP31" s="312"/>
      <c r="CF31" s="207"/>
      <c r="CG31" s="194"/>
      <c r="CH31" s="194"/>
      <c r="CI31" s="194"/>
      <c r="CJ31" s="194"/>
      <c r="CK31" s="197"/>
    </row>
    <row r="32" spans="1:89" ht="13.5" customHeight="1">
      <c r="A32" s="320"/>
      <c r="B32" s="321"/>
      <c r="C32" s="321"/>
      <c r="D32" s="321"/>
      <c r="E32" s="321"/>
      <c r="F32" s="321"/>
      <c r="G32" s="321"/>
      <c r="H32" s="321"/>
      <c r="I32" s="321"/>
      <c r="J32" s="321"/>
      <c r="K32" s="321"/>
      <c r="L32" s="322"/>
      <c r="M32" s="286"/>
      <c r="N32" s="287"/>
      <c r="O32" s="266"/>
      <c r="P32" s="264"/>
      <c r="Q32" s="264"/>
      <c r="R32" s="245"/>
      <c r="S32" s="245"/>
      <c r="T32" s="245"/>
      <c r="U32" s="245"/>
      <c r="V32" s="266"/>
      <c r="W32" s="260"/>
      <c r="X32" s="261"/>
      <c r="Y32" s="273"/>
      <c r="Z32" s="274"/>
      <c r="AA32" s="281"/>
      <c r="AB32" s="341"/>
      <c r="AC32" s="341"/>
      <c r="AD32" s="263" t="s">
        <v>29</v>
      </c>
      <c r="AE32" s="263"/>
      <c r="AF32" s="342"/>
      <c r="AG32" s="342"/>
      <c r="AH32" s="281"/>
      <c r="AI32" s="278"/>
      <c r="AJ32" s="279"/>
      <c r="AK32" s="273"/>
      <c r="AL32" s="274"/>
      <c r="AM32" s="281"/>
      <c r="AN32" s="341">
        <v>15</v>
      </c>
      <c r="AO32" s="341"/>
      <c r="AP32" s="263" t="s">
        <v>29</v>
      </c>
      <c r="AQ32" s="263"/>
      <c r="AR32" s="342">
        <v>9</v>
      </c>
      <c r="AS32" s="342"/>
      <c r="AT32" s="281"/>
      <c r="AU32" s="278"/>
      <c r="AV32" s="279"/>
      <c r="AW32" s="348"/>
      <c r="AX32" s="349"/>
      <c r="AY32" s="53"/>
      <c r="AZ32" s="53"/>
      <c r="BA32" s="349"/>
      <c r="BB32" s="352"/>
      <c r="BC32" s="295"/>
      <c r="BD32" s="296"/>
      <c r="BE32" s="296"/>
      <c r="BF32" s="297"/>
      <c r="BG32" s="304"/>
      <c r="BH32" s="305"/>
      <c r="BI32" s="305"/>
      <c r="BJ32" s="305"/>
      <c r="BK32" s="305"/>
      <c r="BL32" s="306"/>
      <c r="BM32" s="313"/>
      <c r="BN32" s="314"/>
      <c r="BO32" s="314"/>
      <c r="BP32" s="315"/>
      <c r="CF32" s="207"/>
      <c r="CG32" s="194"/>
      <c r="CH32" s="194"/>
      <c r="CI32" s="194"/>
      <c r="CJ32" s="194"/>
      <c r="CK32" s="197"/>
    </row>
    <row r="33" spans="1:89" ht="13.5" customHeight="1">
      <c r="A33" s="338" t="s">
        <v>14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31" t="str">
        <f>IF(Y28="","",Y28)</f>
        <v>イ</v>
      </c>
      <c r="N33" s="332"/>
      <c r="O33" s="333" t="s">
        <v>25</v>
      </c>
      <c r="P33" s="333"/>
      <c r="Q33" s="333"/>
      <c r="R33" s="333"/>
      <c r="S33" s="333"/>
      <c r="T33" s="332">
        <f>IF(AF28="","",AF28)</f>
        <v>4</v>
      </c>
      <c r="U33" s="332"/>
      <c r="V33" s="332" t="s">
        <v>26</v>
      </c>
      <c r="W33" s="332"/>
      <c r="X33" s="334"/>
      <c r="Y33" s="335"/>
      <c r="Z33" s="336"/>
      <c r="AA33" s="337"/>
      <c r="AB33" s="337"/>
      <c r="AC33" s="337"/>
      <c r="AD33" s="337"/>
      <c r="AE33" s="337"/>
      <c r="AF33" s="336"/>
      <c r="AG33" s="336"/>
      <c r="AH33" s="336"/>
      <c r="AI33" s="336"/>
      <c r="AJ33" s="343"/>
      <c r="AK33" s="357"/>
      <c r="AL33" s="358"/>
      <c r="AM33" s="333" t="s">
        <v>25</v>
      </c>
      <c r="AN33" s="333"/>
      <c r="AO33" s="333"/>
      <c r="AP33" s="333"/>
      <c r="AQ33" s="333"/>
      <c r="AR33" s="358"/>
      <c r="AS33" s="358"/>
      <c r="AT33" s="332" t="s">
        <v>26</v>
      </c>
      <c r="AU33" s="332"/>
      <c r="AV33" s="334"/>
      <c r="AW33" s="344">
        <f>IF(M36=2,1,0)+IF(Y36=2,1,0)+IF(AK36=2,1,0)</f>
        <v>0</v>
      </c>
      <c r="AX33" s="345"/>
      <c r="AY33" s="51"/>
      <c r="AZ33" s="51"/>
      <c r="BA33" s="345">
        <f>IF(W36=2,1,0)+IF(AI36=2,1,0)+IF(AU36=2,1,0)</f>
        <v>2</v>
      </c>
      <c r="BB33" s="350"/>
      <c r="BC33" s="289">
        <f>IF((W36+AI36+AU36)=0,"4/0",(M36+Y36+AK36)/(W36+AI36+AU36))</f>
        <v>0</v>
      </c>
      <c r="BD33" s="290"/>
      <c r="BE33" s="290"/>
      <c r="BF33" s="291"/>
      <c r="BG33" s="298">
        <f>(P35+P36+P37+AB35+AB36+AB37+AN35+AN36+AN37)/(T35+T36+T37+AF35+AF36+AF37+AR35+AR36+AR37)</f>
        <v>0.66129032258064513</v>
      </c>
      <c r="BH33" s="299"/>
      <c r="BI33" s="299"/>
      <c r="BJ33" s="299"/>
      <c r="BK33" s="299"/>
      <c r="BL33" s="300"/>
      <c r="BM33" s="307"/>
      <c r="BN33" s="308"/>
      <c r="BO33" s="308"/>
      <c r="BP33" s="309"/>
      <c r="CF33" s="207">
        <f>M36+AK36</f>
        <v>0</v>
      </c>
      <c r="CG33" s="194">
        <f>W36+AU36</f>
        <v>4</v>
      </c>
      <c r="CH33" s="193">
        <f>CF33/CG33</f>
        <v>0</v>
      </c>
      <c r="CI33" s="194">
        <f>P35+P36+P37+AN35+AN36+AN37</f>
        <v>41</v>
      </c>
      <c r="CJ33" s="194">
        <f>T35+T36+T37+AR35+AR36+AR37</f>
        <v>62</v>
      </c>
      <c r="CK33" s="196">
        <f>CI33/CJ33</f>
        <v>0.66129032258064513</v>
      </c>
    </row>
    <row r="34" spans="1:89" ht="13.5" customHeight="1">
      <c r="A34" s="316" t="s">
        <v>53</v>
      </c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23" t="s">
        <v>27</v>
      </c>
      <c r="N34" s="324"/>
      <c r="O34" s="324"/>
      <c r="P34" s="324"/>
      <c r="Q34" s="324"/>
      <c r="R34" s="325" t="str">
        <f>IF(AD29="","",AD29)</f>
        <v/>
      </c>
      <c r="S34" s="325"/>
      <c r="T34" s="325"/>
      <c r="U34" s="325"/>
      <c r="V34" s="325"/>
      <c r="W34" s="325"/>
      <c r="X34" s="326"/>
      <c r="Y34" s="327"/>
      <c r="Z34" s="328"/>
      <c r="AA34" s="328"/>
      <c r="AB34" s="328"/>
      <c r="AC34" s="328"/>
      <c r="AD34" s="329"/>
      <c r="AE34" s="329"/>
      <c r="AF34" s="329"/>
      <c r="AG34" s="329"/>
      <c r="AH34" s="329"/>
      <c r="AI34" s="329"/>
      <c r="AJ34" s="330"/>
      <c r="AK34" s="323" t="s">
        <v>27</v>
      </c>
      <c r="AL34" s="324"/>
      <c r="AM34" s="324"/>
      <c r="AN34" s="324"/>
      <c r="AO34" s="324"/>
      <c r="AP34" s="355"/>
      <c r="AQ34" s="355"/>
      <c r="AR34" s="355"/>
      <c r="AS34" s="355"/>
      <c r="AT34" s="355"/>
      <c r="AU34" s="355"/>
      <c r="AV34" s="356"/>
      <c r="AW34" s="346"/>
      <c r="AX34" s="347"/>
      <c r="AY34" s="52"/>
      <c r="AZ34" s="52"/>
      <c r="BA34" s="347"/>
      <c r="BB34" s="351"/>
      <c r="BC34" s="292"/>
      <c r="BD34" s="293"/>
      <c r="BE34" s="293"/>
      <c r="BF34" s="294"/>
      <c r="BG34" s="301"/>
      <c r="BH34" s="302"/>
      <c r="BI34" s="302"/>
      <c r="BJ34" s="302"/>
      <c r="BK34" s="302"/>
      <c r="BL34" s="303"/>
      <c r="BM34" s="310"/>
      <c r="BN34" s="311"/>
      <c r="BO34" s="311"/>
      <c r="BP34" s="312"/>
      <c r="CF34" s="207"/>
      <c r="CG34" s="194"/>
      <c r="CH34" s="194"/>
      <c r="CI34" s="194"/>
      <c r="CJ34" s="194"/>
      <c r="CK34" s="197"/>
    </row>
    <row r="35" spans="1:89" ht="13.5" customHeight="1">
      <c r="A35" s="319"/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8"/>
      <c r="M35" s="288" t="str">
        <f>IF(M36=2,"○",IF(W36=2,"●",""))</f>
        <v>●</v>
      </c>
      <c r="N35" s="269"/>
      <c r="O35" s="280" t="s">
        <v>28</v>
      </c>
      <c r="P35" s="275">
        <f>AF30</f>
        <v>9</v>
      </c>
      <c r="Q35" s="275"/>
      <c r="R35" s="269" t="s">
        <v>29</v>
      </c>
      <c r="S35" s="269"/>
      <c r="T35" s="269">
        <f>AB30</f>
        <v>15</v>
      </c>
      <c r="U35" s="269"/>
      <c r="V35" s="280" t="s">
        <v>30</v>
      </c>
      <c r="W35" s="275"/>
      <c r="X35" s="282"/>
      <c r="Y35" s="283"/>
      <c r="Z35" s="257"/>
      <c r="AA35" s="265"/>
      <c r="AB35" s="267"/>
      <c r="AC35" s="267"/>
      <c r="AD35" s="257"/>
      <c r="AE35" s="257"/>
      <c r="AF35" s="257"/>
      <c r="AG35" s="257"/>
      <c r="AH35" s="265"/>
      <c r="AI35" s="267"/>
      <c r="AJ35" s="268"/>
      <c r="AK35" s="288" t="str">
        <f>IF(AK36=2,"○",IF(AU36=2,"●",""))</f>
        <v>●</v>
      </c>
      <c r="AL35" s="269"/>
      <c r="AM35" s="280" t="s">
        <v>28</v>
      </c>
      <c r="AN35" s="353">
        <v>7</v>
      </c>
      <c r="AO35" s="353"/>
      <c r="AP35" s="269" t="s">
        <v>29</v>
      </c>
      <c r="AQ35" s="269"/>
      <c r="AR35" s="354">
        <v>15</v>
      </c>
      <c r="AS35" s="354"/>
      <c r="AT35" s="280" t="s">
        <v>30</v>
      </c>
      <c r="AU35" s="275"/>
      <c r="AV35" s="282"/>
      <c r="AW35" s="346"/>
      <c r="AX35" s="347"/>
      <c r="AY35" s="269" t="s">
        <v>29</v>
      </c>
      <c r="AZ35" s="270"/>
      <c r="BA35" s="347"/>
      <c r="BB35" s="351"/>
      <c r="BC35" s="292"/>
      <c r="BD35" s="293"/>
      <c r="BE35" s="293"/>
      <c r="BF35" s="294"/>
      <c r="BG35" s="301"/>
      <c r="BH35" s="302"/>
      <c r="BI35" s="302"/>
      <c r="BJ35" s="302"/>
      <c r="BK35" s="302"/>
      <c r="BL35" s="303"/>
      <c r="BM35" s="310"/>
      <c r="BN35" s="311"/>
      <c r="BO35" s="311"/>
      <c r="BP35" s="312"/>
      <c r="CF35" s="207"/>
      <c r="CG35" s="194"/>
      <c r="CH35" s="194"/>
      <c r="CI35" s="194"/>
      <c r="CJ35" s="194"/>
      <c r="CK35" s="197"/>
    </row>
    <row r="36" spans="1:89" ht="13.5" customHeight="1">
      <c r="A36" s="319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271">
        <f>AI31</f>
        <v>0</v>
      </c>
      <c r="N36" s="272"/>
      <c r="O36" s="280"/>
      <c r="P36" s="275">
        <f>AF31</f>
        <v>15</v>
      </c>
      <c r="Q36" s="275"/>
      <c r="R36" s="269" t="s">
        <v>29</v>
      </c>
      <c r="S36" s="269"/>
      <c r="T36" s="269">
        <f>AB31</f>
        <v>17</v>
      </c>
      <c r="U36" s="269"/>
      <c r="V36" s="280"/>
      <c r="W36" s="276">
        <f>Y31</f>
        <v>2</v>
      </c>
      <c r="X36" s="277"/>
      <c r="Y36" s="284"/>
      <c r="Z36" s="285"/>
      <c r="AA36" s="265"/>
      <c r="AB36" s="267"/>
      <c r="AC36" s="267"/>
      <c r="AD36" s="257"/>
      <c r="AE36" s="257"/>
      <c r="AF36" s="257"/>
      <c r="AG36" s="257"/>
      <c r="AH36" s="265"/>
      <c r="AI36" s="258"/>
      <c r="AJ36" s="259"/>
      <c r="AK36" s="271">
        <f>IF(AN35&gt;AR35,1,0)+IF(AN36&gt;AR36,1,0)+IF(AN37&gt;AR37,1,0)</f>
        <v>0</v>
      </c>
      <c r="AL36" s="272"/>
      <c r="AM36" s="280"/>
      <c r="AN36" s="353">
        <v>10</v>
      </c>
      <c r="AO36" s="353"/>
      <c r="AP36" s="269" t="s">
        <v>29</v>
      </c>
      <c r="AQ36" s="269"/>
      <c r="AR36" s="354">
        <v>15</v>
      </c>
      <c r="AS36" s="354"/>
      <c r="AT36" s="280"/>
      <c r="AU36" s="276">
        <f>IF(AR35&gt;AN35,1,0)+IF(AR36&gt;AN36,1,0)+IF(AR37&gt;AN37,1,0)</f>
        <v>2</v>
      </c>
      <c r="AV36" s="277"/>
      <c r="AW36" s="346"/>
      <c r="AX36" s="347"/>
      <c r="AY36" s="52"/>
      <c r="AZ36" s="52"/>
      <c r="BA36" s="347"/>
      <c r="BB36" s="351"/>
      <c r="BC36" s="292"/>
      <c r="BD36" s="293"/>
      <c r="BE36" s="293"/>
      <c r="BF36" s="294"/>
      <c r="BG36" s="301"/>
      <c r="BH36" s="302"/>
      <c r="BI36" s="302"/>
      <c r="BJ36" s="302"/>
      <c r="BK36" s="302"/>
      <c r="BL36" s="303"/>
      <c r="BM36" s="310"/>
      <c r="BN36" s="311"/>
      <c r="BO36" s="311"/>
      <c r="BP36" s="312"/>
      <c r="CF36" s="207"/>
      <c r="CG36" s="194"/>
      <c r="CH36" s="194"/>
      <c r="CI36" s="194"/>
      <c r="CJ36" s="194"/>
      <c r="CK36" s="197"/>
    </row>
    <row r="37" spans="1:89" ht="13.5" customHeight="1">
      <c r="A37" s="320"/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322"/>
      <c r="M37" s="273"/>
      <c r="N37" s="274"/>
      <c r="O37" s="281"/>
      <c r="P37" s="262">
        <f>AF32</f>
        <v>0</v>
      </c>
      <c r="Q37" s="262"/>
      <c r="R37" s="263" t="s">
        <v>29</v>
      </c>
      <c r="S37" s="263"/>
      <c r="T37" s="263">
        <f>AB32</f>
        <v>0</v>
      </c>
      <c r="U37" s="263"/>
      <c r="V37" s="281"/>
      <c r="W37" s="278"/>
      <c r="X37" s="279"/>
      <c r="Y37" s="286"/>
      <c r="Z37" s="287"/>
      <c r="AA37" s="266"/>
      <c r="AB37" s="264"/>
      <c r="AC37" s="264"/>
      <c r="AD37" s="245"/>
      <c r="AE37" s="245"/>
      <c r="AF37" s="245"/>
      <c r="AG37" s="245"/>
      <c r="AH37" s="266"/>
      <c r="AI37" s="260"/>
      <c r="AJ37" s="261"/>
      <c r="AK37" s="273"/>
      <c r="AL37" s="274"/>
      <c r="AM37" s="281"/>
      <c r="AN37" s="341"/>
      <c r="AO37" s="341"/>
      <c r="AP37" s="263" t="s">
        <v>29</v>
      </c>
      <c r="AQ37" s="263"/>
      <c r="AR37" s="342"/>
      <c r="AS37" s="342"/>
      <c r="AT37" s="281"/>
      <c r="AU37" s="278"/>
      <c r="AV37" s="279"/>
      <c r="AW37" s="348"/>
      <c r="AX37" s="349"/>
      <c r="AY37" s="53"/>
      <c r="AZ37" s="53"/>
      <c r="BA37" s="349"/>
      <c r="BB37" s="352"/>
      <c r="BC37" s="295"/>
      <c r="BD37" s="296"/>
      <c r="BE37" s="296"/>
      <c r="BF37" s="297"/>
      <c r="BG37" s="304"/>
      <c r="BH37" s="305"/>
      <c r="BI37" s="305"/>
      <c r="BJ37" s="305"/>
      <c r="BK37" s="305"/>
      <c r="BL37" s="306"/>
      <c r="BM37" s="313"/>
      <c r="BN37" s="314"/>
      <c r="BO37" s="314"/>
      <c r="BP37" s="315"/>
      <c r="CF37" s="207"/>
      <c r="CG37" s="194"/>
      <c r="CH37" s="194"/>
      <c r="CI37" s="194"/>
      <c r="CJ37" s="194"/>
      <c r="CK37" s="197"/>
    </row>
    <row r="38" spans="1:89" ht="13.5" customHeight="1">
      <c r="A38" s="338" t="s">
        <v>15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40"/>
      <c r="M38" s="331" t="str">
        <f>IF(AK28="","",AK28)</f>
        <v/>
      </c>
      <c r="N38" s="332"/>
      <c r="O38" s="333" t="s">
        <v>25</v>
      </c>
      <c r="P38" s="333"/>
      <c r="Q38" s="333"/>
      <c r="R38" s="333"/>
      <c r="S38" s="333"/>
      <c r="T38" s="332" t="str">
        <f>IF(AR28="","",AR28)</f>
        <v/>
      </c>
      <c r="U38" s="332"/>
      <c r="V38" s="332" t="s">
        <v>26</v>
      </c>
      <c r="W38" s="332"/>
      <c r="X38" s="334"/>
      <c r="Y38" s="331" t="str">
        <f>IF(AK33="","",AK33)</f>
        <v/>
      </c>
      <c r="Z38" s="332"/>
      <c r="AA38" s="333" t="s">
        <v>25</v>
      </c>
      <c r="AB38" s="333"/>
      <c r="AC38" s="333"/>
      <c r="AD38" s="333"/>
      <c r="AE38" s="333"/>
      <c r="AF38" s="332" t="str">
        <f>IF(AR33="","",AR33)</f>
        <v/>
      </c>
      <c r="AG38" s="332"/>
      <c r="AH38" s="332" t="s">
        <v>26</v>
      </c>
      <c r="AI38" s="332"/>
      <c r="AJ38" s="334"/>
      <c r="AK38" s="335"/>
      <c r="AL38" s="336"/>
      <c r="AM38" s="337"/>
      <c r="AN38" s="337"/>
      <c r="AO38" s="337"/>
      <c r="AP38" s="337"/>
      <c r="AQ38" s="337"/>
      <c r="AR38" s="336"/>
      <c r="AS38" s="336"/>
      <c r="AT38" s="336"/>
      <c r="AU38" s="336"/>
      <c r="AV38" s="343"/>
      <c r="AW38" s="344">
        <f>IF(M41=2,1,0)+IF(Y41=2,1,0)+IF(AK41=2,1,0)</f>
        <v>1</v>
      </c>
      <c r="AX38" s="345"/>
      <c r="AY38" s="51"/>
      <c r="AZ38" s="51"/>
      <c r="BA38" s="345">
        <f>IF(W41=2,1,0)+IF(AI41=2,1,0)+IF(AU41=2,1,0)</f>
        <v>1</v>
      </c>
      <c r="BB38" s="350"/>
      <c r="BC38" s="289">
        <f>IF((W41+AI41+AU41)=0,"4/0",(M41+Y41+AK41)/(W41+AI41+AU41))</f>
        <v>1.5</v>
      </c>
      <c r="BD38" s="290"/>
      <c r="BE38" s="290"/>
      <c r="BF38" s="291"/>
      <c r="BG38" s="298">
        <f>(P40+P41+P42+AB40+AB41+AB42+AN40+AN41+AN42)/(T40+T41+T42+AF40+AF41+AF42+AR40+AR41+AR42)</f>
        <v>1.1000000000000001</v>
      </c>
      <c r="BH38" s="299"/>
      <c r="BI38" s="299"/>
      <c r="BJ38" s="299"/>
      <c r="BK38" s="299"/>
      <c r="BL38" s="300"/>
      <c r="BM38" s="307"/>
      <c r="BN38" s="308"/>
      <c r="BO38" s="308"/>
      <c r="BP38" s="309"/>
      <c r="CF38" s="207">
        <f>M41+Y41</f>
        <v>3</v>
      </c>
      <c r="CG38" s="194">
        <f>W41+AI41</f>
        <v>2</v>
      </c>
      <c r="CH38" s="193">
        <f>CF38/CG38</f>
        <v>1.5</v>
      </c>
      <c r="CI38" s="194">
        <f>P40+P41+P42+AB40+AB41+AB42</f>
        <v>66</v>
      </c>
      <c r="CJ38" s="194">
        <f>T40+T41+T42+AF40+AF41+AF42</f>
        <v>60</v>
      </c>
      <c r="CK38" s="196">
        <f>CI38/CJ38</f>
        <v>1.1000000000000001</v>
      </c>
    </row>
    <row r="39" spans="1:89" ht="13.5" customHeight="1">
      <c r="A39" s="316" t="s">
        <v>54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8"/>
      <c r="M39" s="323" t="s">
        <v>27</v>
      </c>
      <c r="N39" s="324"/>
      <c r="O39" s="324"/>
      <c r="P39" s="324"/>
      <c r="Q39" s="324"/>
      <c r="R39" s="325" t="str">
        <f>IF(AP29="","",AP29)</f>
        <v/>
      </c>
      <c r="S39" s="325"/>
      <c r="T39" s="325"/>
      <c r="U39" s="325"/>
      <c r="V39" s="325"/>
      <c r="W39" s="325"/>
      <c r="X39" s="326"/>
      <c r="Y39" s="323" t="s">
        <v>27</v>
      </c>
      <c r="Z39" s="324"/>
      <c r="AA39" s="324"/>
      <c r="AB39" s="324"/>
      <c r="AC39" s="324"/>
      <c r="AD39" s="325" t="str">
        <f>IF(AP34="","",AP34)</f>
        <v/>
      </c>
      <c r="AE39" s="325"/>
      <c r="AF39" s="325"/>
      <c r="AG39" s="325"/>
      <c r="AH39" s="325"/>
      <c r="AI39" s="325"/>
      <c r="AJ39" s="326"/>
      <c r="AK39" s="327"/>
      <c r="AL39" s="328"/>
      <c r="AM39" s="328"/>
      <c r="AN39" s="328"/>
      <c r="AO39" s="328"/>
      <c r="AP39" s="329"/>
      <c r="AQ39" s="329"/>
      <c r="AR39" s="329"/>
      <c r="AS39" s="329"/>
      <c r="AT39" s="329"/>
      <c r="AU39" s="329"/>
      <c r="AV39" s="330"/>
      <c r="AW39" s="346"/>
      <c r="AX39" s="347"/>
      <c r="AY39" s="52"/>
      <c r="AZ39" s="52"/>
      <c r="BA39" s="347"/>
      <c r="BB39" s="351"/>
      <c r="BC39" s="292"/>
      <c r="BD39" s="293"/>
      <c r="BE39" s="293"/>
      <c r="BF39" s="294"/>
      <c r="BG39" s="301"/>
      <c r="BH39" s="302"/>
      <c r="BI39" s="302"/>
      <c r="BJ39" s="302"/>
      <c r="BK39" s="302"/>
      <c r="BL39" s="303"/>
      <c r="BM39" s="310"/>
      <c r="BN39" s="311"/>
      <c r="BO39" s="311"/>
      <c r="BP39" s="312"/>
      <c r="CF39" s="207"/>
      <c r="CG39" s="194"/>
      <c r="CH39" s="194"/>
      <c r="CI39" s="194"/>
      <c r="CJ39" s="194"/>
      <c r="CK39" s="197"/>
    </row>
    <row r="40" spans="1:89" ht="13.5" customHeight="1">
      <c r="A40" s="319"/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8"/>
      <c r="M40" s="288" t="str">
        <f>IF(M41=2,"○",IF(W41=2,"●",""))</f>
        <v>●</v>
      </c>
      <c r="N40" s="269"/>
      <c r="O40" s="280" t="s">
        <v>28</v>
      </c>
      <c r="P40" s="275">
        <f>AR30</f>
        <v>15</v>
      </c>
      <c r="Q40" s="275"/>
      <c r="R40" s="269" t="s">
        <v>29</v>
      </c>
      <c r="S40" s="269"/>
      <c r="T40" s="269">
        <f>AN30</f>
        <v>13</v>
      </c>
      <c r="U40" s="269"/>
      <c r="V40" s="280" t="s">
        <v>30</v>
      </c>
      <c r="W40" s="275"/>
      <c r="X40" s="282"/>
      <c r="Y40" s="288" t="str">
        <f>IF(Y41=2,"○",IF(AI41=2,"●",""))</f>
        <v>○</v>
      </c>
      <c r="Z40" s="269"/>
      <c r="AA40" s="280" t="s">
        <v>28</v>
      </c>
      <c r="AB40" s="275">
        <f>AR35</f>
        <v>15</v>
      </c>
      <c r="AC40" s="275"/>
      <c r="AD40" s="269" t="s">
        <v>29</v>
      </c>
      <c r="AE40" s="269"/>
      <c r="AF40" s="269">
        <f>AN35</f>
        <v>7</v>
      </c>
      <c r="AG40" s="269"/>
      <c r="AH40" s="280" t="s">
        <v>30</v>
      </c>
      <c r="AI40" s="275"/>
      <c r="AJ40" s="282"/>
      <c r="AK40" s="283"/>
      <c r="AL40" s="257"/>
      <c r="AM40" s="265"/>
      <c r="AN40" s="267"/>
      <c r="AO40" s="267"/>
      <c r="AP40" s="257"/>
      <c r="AQ40" s="257"/>
      <c r="AR40" s="257"/>
      <c r="AS40" s="257"/>
      <c r="AT40" s="265"/>
      <c r="AU40" s="267"/>
      <c r="AV40" s="268"/>
      <c r="AW40" s="346"/>
      <c r="AX40" s="347"/>
      <c r="AY40" s="269" t="s">
        <v>29</v>
      </c>
      <c r="AZ40" s="270"/>
      <c r="BA40" s="347"/>
      <c r="BB40" s="351"/>
      <c r="BC40" s="292"/>
      <c r="BD40" s="293"/>
      <c r="BE40" s="293"/>
      <c r="BF40" s="294"/>
      <c r="BG40" s="301"/>
      <c r="BH40" s="302"/>
      <c r="BI40" s="302"/>
      <c r="BJ40" s="302"/>
      <c r="BK40" s="302"/>
      <c r="BL40" s="303"/>
      <c r="BM40" s="310"/>
      <c r="BN40" s="311"/>
      <c r="BO40" s="311"/>
      <c r="BP40" s="312"/>
      <c r="CF40" s="207"/>
      <c r="CG40" s="194"/>
      <c r="CH40" s="194"/>
      <c r="CI40" s="194"/>
      <c r="CJ40" s="194"/>
      <c r="CK40" s="197"/>
    </row>
    <row r="41" spans="1:89" ht="13.5" customHeight="1">
      <c r="A41" s="319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8"/>
      <c r="M41" s="271">
        <f>AU31</f>
        <v>1</v>
      </c>
      <c r="N41" s="272"/>
      <c r="O41" s="280"/>
      <c r="P41" s="275">
        <f>AR31</f>
        <v>12</v>
      </c>
      <c r="Q41" s="275"/>
      <c r="R41" s="269" t="s">
        <v>29</v>
      </c>
      <c r="S41" s="269"/>
      <c r="T41" s="269">
        <f>AN31</f>
        <v>15</v>
      </c>
      <c r="U41" s="269"/>
      <c r="V41" s="280"/>
      <c r="W41" s="276">
        <f>AK31</f>
        <v>2</v>
      </c>
      <c r="X41" s="277"/>
      <c r="Y41" s="271">
        <f>AU36</f>
        <v>2</v>
      </c>
      <c r="Z41" s="272"/>
      <c r="AA41" s="280"/>
      <c r="AB41" s="275">
        <f>AR36</f>
        <v>15</v>
      </c>
      <c r="AC41" s="275"/>
      <c r="AD41" s="269" t="s">
        <v>29</v>
      </c>
      <c r="AE41" s="269"/>
      <c r="AF41" s="269">
        <f>AN36</f>
        <v>10</v>
      </c>
      <c r="AG41" s="269"/>
      <c r="AH41" s="280"/>
      <c r="AI41" s="276">
        <f>AK36</f>
        <v>0</v>
      </c>
      <c r="AJ41" s="277"/>
      <c r="AK41" s="284"/>
      <c r="AL41" s="285"/>
      <c r="AM41" s="265"/>
      <c r="AN41" s="267"/>
      <c r="AO41" s="267"/>
      <c r="AP41" s="257"/>
      <c r="AQ41" s="257"/>
      <c r="AR41" s="257"/>
      <c r="AS41" s="257"/>
      <c r="AT41" s="265"/>
      <c r="AU41" s="258"/>
      <c r="AV41" s="259"/>
      <c r="AW41" s="346"/>
      <c r="AX41" s="347"/>
      <c r="AY41" s="52"/>
      <c r="AZ41" s="52"/>
      <c r="BA41" s="347"/>
      <c r="BB41" s="351"/>
      <c r="BC41" s="292"/>
      <c r="BD41" s="293"/>
      <c r="BE41" s="293"/>
      <c r="BF41" s="294"/>
      <c r="BG41" s="301"/>
      <c r="BH41" s="302"/>
      <c r="BI41" s="302"/>
      <c r="BJ41" s="302"/>
      <c r="BK41" s="302"/>
      <c r="BL41" s="303"/>
      <c r="BM41" s="310"/>
      <c r="BN41" s="311"/>
      <c r="BO41" s="311"/>
      <c r="BP41" s="312"/>
      <c r="CF41" s="207"/>
      <c r="CG41" s="194"/>
      <c r="CH41" s="194"/>
      <c r="CI41" s="194"/>
      <c r="CJ41" s="194"/>
      <c r="CK41" s="197"/>
    </row>
    <row r="42" spans="1:89" ht="13.5" customHeight="1" thickBot="1">
      <c r="A42" s="320"/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2"/>
      <c r="M42" s="273"/>
      <c r="N42" s="274"/>
      <c r="O42" s="281"/>
      <c r="P42" s="262">
        <f>AR32</f>
        <v>9</v>
      </c>
      <c r="Q42" s="262"/>
      <c r="R42" s="263" t="s">
        <v>29</v>
      </c>
      <c r="S42" s="263"/>
      <c r="T42" s="263">
        <f>AN32</f>
        <v>15</v>
      </c>
      <c r="U42" s="263"/>
      <c r="V42" s="281"/>
      <c r="W42" s="278"/>
      <c r="X42" s="279"/>
      <c r="Y42" s="273"/>
      <c r="Z42" s="274"/>
      <c r="AA42" s="281"/>
      <c r="AB42" s="262">
        <f>AR37</f>
        <v>0</v>
      </c>
      <c r="AC42" s="262"/>
      <c r="AD42" s="263" t="s">
        <v>29</v>
      </c>
      <c r="AE42" s="263"/>
      <c r="AF42" s="263">
        <f>AN37</f>
        <v>0</v>
      </c>
      <c r="AG42" s="263"/>
      <c r="AH42" s="281"/>
      <c r="AI42" s="278"/>
      <c r="AJ42" s="279"/>
      <c r="AK42" s="286"/>
      <c r="AL42" s="287"/>
      <c r="AM42" s="266"/>
      <c r="AN42" s="264"/>
      <c r="AO42" s="264"/>
      <c r="AP42" s="245"/>
      <c r="AQ42" s="245"/>
      <c r="AR42" s="245"/>
      <c r="AS42" s="245"/>
      <c r="AT42" s="266"/>
      <c r="AU42" s="260"/>
      <c r="AV42" s="261"/>
      <c r="AW42" s="348"/>
      <c r="AX42" s="349"/>
      <c r="AY42" s="53"/>
      <c r="AZ42" s="53"/>
      <c r="BA42" s="349"/>
      <c r="BB42" s="352"/>
      <c r="BC42" s="295"/>
      <c r="BD42" s="296"/>
      <c r="BE42" s="296"/>
      <c r="BF42" s="297"/>
      <c r="BG42" s="304"/>
      <c r="BH42" s="305"/>
      <c r="BI42" s="305"/>
      <c r="BJ42" s="305"/>
      <c r="BK42" s="305"/>
      <c r="BL42" s="306"/>
      <c r="BM42" s="313"/>
      <c r="BN42" s="314"/>
      <c r="BO42" s="314"/>
      <c r="BP42" s="315"/>
      <c r="CF42" s="208"/>
      <c r="CG42" s="195"/>
      <c r="CH42" s="195"/>
      <c r="CI42" s="195"/>
      <c r="CJ42" s="195"/>
      <c r="CK42" s="198"/>
    </row>
    <row r="43" spans="1:89">
      <c r="A43" s="246" t="s">
        <v>66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1:89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1:89" ht="14.25" thickBo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</row>
    <row r="46" spans="1:89" s="54" customFormat="1" ht="13.5" customHeight="1">
      <c r="A46" s="248" t="s">
        <v>12</v>
      </c>
      <c r="B46" s="249"/>
      <c r="C46" s="249"/>
      <c r="D46" s="249"/>
      <c r="E46" s="249"/>
      <c r="F46" s="249"/>
      <c r="G46" s="249"/>
      <c r="H46" s="249"/>
      <c r="I46" s="249"/>
      <c r="J46" s="249"/>
      <c r="K46" s="249"/>
      <c r="L46" s="250"/>
      <c r="M46" s="230" t="s">
        <v>13</v>
      </c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2"/>
      <c r="Y46" s="230" t="s">
        <v>14</v>
      </c>
      <c r="Z46" s="231"/>
      <c r="AA46" s="231"/>
      <c r="AB46" s="231"/>
      <c r="AC46" s="231"/>
      <c r="AD46" s="231"/>
      <c r="AE46" s="231"/>
      <c r="AF46" s="231"/>
      <c r="AG46" s="231"/>
      <c r="AH46" s="231"/>
      <c r="AI46" s="231"/>
      <c r="AJ46" s="232"/>
      <c r="AK46" s="230" t="s">
        <v>15</v>
      </c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2"/>
      <c r="AW46" s="230" t="s">
        <v>36</v>
      </c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2"/>
      <c r="BI46" s="233" t="s">
        <v>16</v>
      </c>
      <c r="BJ46" s="234"/>
      <c r="BK46" s="234"/>
      <c r="BL46" s="234"/>
      <c r="BM46" s="234"/>
      <c r="BN46" s="235"/>
      <c r="BO46" s="233" t="s">
        <v>17</v>
      </c>
      <c r="BP46" s="234"/>
      <c r="BQ46" s="234"/>
      <c r="BR46" s="235"/>
      <c r="BS46" s="233" t="s">
        <v>18</v>
      </c>
      <c r="BT46" s="234"/>
      <c r="BU46" s="234"/>
      <c r="BV46" s="234"/>
      <c r="BW46" s="234"/>
      <c r="BX46" s="235"/>
      <c r="BY46" s="233" t="s">
        <v>19</v>
      </c>
      <c r="BZ46" s="234"/>
      <c r="CA46" s="234"/>
      <c r="CB46" s="235"/>
      <c r="CF46" s="243" t="s">
        <v>31</v>
      </c>
      <c r="CG46" s="220" t="s">
        <v>32</v>
      </c>
      <c r="CH46" s="220" t="s">
        <v>22</v>
      </c>
      <c r="CI46" s="220" t="s">
        <v>33</v>
      </c>
      <c r="CJ46" s="220" t="s">
        <v>34</v>
      </c>
      <c r="CK46" s="222" t="s">
        <v>35</v>
      </c>
    </row>
    <row r="47" spans="1:89" s="54" customFormat="1" ht="13.5" customHeight="1" thickBot="1">
      <c r="A47" s="251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3"/>
      <c r="M47" s="224" t="str">
        <f>IF(A50="","",A50)</f>
        <v>laugh</v>
      </c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6"/>
      <c r="Y47" s="224" t="str">
        <f>IF(A55="","",A55)</f>
        <v>フィリア・アトラス</v>
      </c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6"/>
      <c r="AK47" s="224" t="str">
        <f>IF(A60="","",A60)</f>
        <v>ＣＨＡＲＡ</v>
      </c>
      <c r="AL47" s="225"/>
      <c r="AM47" s="225"/>
      <c r="AN47" s="225"/>
      <c r="AO47" s="225"/>
      <c r="AP47" s="225"/>
      <c r="AQ47" s="225"/>
      <c r="AR47" s="225"/>
      <c r="AS47" s="225"/>
      <c r="AT47" s="225"/>
      <c r="AU47" s="225"/>
      <c r="AV47" s="226"/>
      <c r="AW47" s="224" t="str">
        <f>IF(A65="","",A65)</f>
        <v>ぷらむ</v>
      </c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6"/>
      <c r="BI47" s="236"/>
      <c r="BJ47" s="237"/>
      <c r="BK47" s="237"/>
      <c r="BL47" s="237"/>
      <c r="BM47" s="238"/>
      <c r="BN47" s="239"/>
      <c r="BO47" s="236"/>
      <c r="BP47" s="237"/>
      <c r="BQ47" s="237"/>
      <c r="BR47" s="239"/>
      <c r="BS47" s="236"/>
      <c r="BT47" s="237"/>
      <c r="BU47" s="237"/>
      <c r="BV47" s="237"/>
      <c r="BW47" s="238"/>
      <c r="BX47" s="239"/>
      <c r="BY47" s="236"/>
      <c r="BZ47" s="237"/>
      <c r="CA47" s="237"/>
      <c r="CB47" s="239"/>
      <c r="CF47" s="244"/>
      <c r="CG47" s="221"/>
      <c r="CH47" s="221"/>
      <c r="CI47" s="221"/>
      <c r="CJ47" s="221"/>
      <c r="CK47" s="223"/>
    </row>
    <row r="48" spans="1:89" s="54" customFormat="1" ht="13.5" customHeight="1" thickTop="1">
      <c r="A48" s="254"/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6"/>
      <c r="M48" s="227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9"/>
      <c r="Y48" s="227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9"/>
      <c r="AK48" s="227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9"/>
      <c r="AW48" s="227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9"/>
      <c r="BI48" s="240"/>
      <c r="BJ48" s="241"/>
      <c r="BK48" s="241"/>
      <c r="BL48" s="241"/>
      <c r="BM48" s="241"/>
      <c r="BN48" s="242"/>
      <c r="BO48" s="240"/>
      <c r="BP48" s="241"/>
      <c r="BQ48" s="241"/>
      <c r="BR48" s="242"/>
      <c r="BS48" s="240"/>
      <c r="BT48" s="241"/>
      <c r="BU48" s="241"/>
      <c r="BV48" s="241"/>
      <c r="BW48" s="241"/>
      <c r="BX48" s="242"/>
      <c r="BY48" s="240"/>
      <c r="BZ48" s="241"/>
      <c r="CA48" s="241"/>
      <c r="CB48" s="242"/>
      <c r="CF48" s="206">
        <f>Y52+AK52</f>
        <v>2</v>
      </c>
      <c r="CG48" s="193">
        <f>AI52+AU52</f>
        <v>3</v>
      </c>
      <c r="CH48" s="193">
        <f>CF48/CG48</f>
        <v>0.66666666666666663</v>
      </c>
      <c r="CI48" s="193">
        <f>AB51+AB52+AB53+AN51+AN52+AN53</f>
        <v>66</v>
      </c>
      <c r="CJ48" s="193">
        <f>AF51+AF52+AF53+AR51+AR52+AR53</f>
        <v>64</v>
      </c>
      <c r="CK48" s="196">
        <f>CI48/CJ48</f>
        <v>1.03125</v>
      </c>
    </row>
    <row r="49" spans="1:89" s="54" customFormat="1" ht="13.5" customHeight="1">
      <c r="A49" s="199" t="s">
        <v>13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1"/>
      <c r="M49" s="202"/>
      <c r="N49" s="160"/>
      <c r="O49" s="203"/>
      <c r="P49" s="203"/>
      <c r="Q49" s="203"/>
      <c r="R49" s="203"/>
      <c r="S49" s="203"/>
      <c r="T49" s="160"/>
      <c r="U49" s="160"/>
      <c r="V49" s="160"/>
      <c r="W49" s="160"/>
      <c r="X49" s="161"/>
      <c r="Y49" s="219"/>
      <c r="Z49" s="218"/>
      <c r="AA49" s="191" t="s">
        <v>25</v>
      </c>
      <c r="AB49" s="191"/>
      <c r="AC49" s="191"/>
      <c r="AD49" s="191"/>
      <c r="AE49" s="191"/>
      <c r="AF49" s="218"/>
      <c r="AG49" s="218"/>
      <c r="AH49" s="190" t="s">
        <v>26</v>
      </c>
      <c r="AI49" s="190"/>
      <c r="AJ49" s="192"/>
      <c r="AK49" s="219"/>
      <c r="AL49" s="218"/>
      <c r="AM49" s="191" t="s">
        <v>25</v>
      </c>
      <c r="AN49" s="191"/>
      <c r="AO49" s="191"/>
      <c r="AP49" s="191"/>
      <c r="AQ49" s="191"/>
      <c r="AR49" s="218"/>
      <c r="AS49" s="218"/>
      <c r="AT49" s="190" t="s">
        <v>26</v>
      </c>
      <c r="AU49" s="190"/>
      <c r="AV49" s="192"/>
      <c r="AW49" s="202"/>
      <c r="AX49" s="160"/>
      <c r="AY49" s="203"/>
      <c r="AZ49" s="203"/>
      <c r="BA49" s="203"/>
      <c r="BB49" s="203"/>
      <c r="BC49" s="203"/>
      <c r="BD49" s="160"/>
      <c r="BE49" s="160"/>
      <c r="BF49" s="160"/>
      <c r="BG49" s="160"/>
      <c r="BH49" s="161"/>
      <c r="BI49" s="162">
        <f>IF(M52=2,1,0)+IF(Y52=2,1,0)+IF(AK52=2,1,0)+IF(AW52=2,1,0)</f>
        <v>1</v>
      </c>
      <c r="BJ49" s="163"/>
      <c r="BK49" s="55"/>
      <c r="BL49" s="55"/>
      <c r="BM49" s="163">
        <f>IF(W52=2,1,0)+IF(AI52=2,1,0)+IF(AU52=2,1,0)+IF(BG52=2,1,0)</f>
        <v>1</v>
      </c>
      <c r="BN49" s="168"/>
      <c r="BO49" s="171">
        <f>IF((W52+AI52+AU52+BG52)=0,"6/0",(M52+Y52+AK52+AW52)/(W52+AI52+AU52+BG52))</f>
        <v>0.66666666666666663</v>
      </c>
      <c r="BP49" s="172"/>
      <c r="BQ49" s="172"/>
      <c r="BR49" s="173"/>
      <c r="BS49" s="180">
        <f>(P51+P52+P53+AB51+AB52+AB53+AN51+AN52+AN53+AZ51+AZ52+AZ53)/(T51+T52+T53+AF51+AF52+AF53+AR51+AR52+AR53+BD51+BD52+BD53)</f>
        <v>1.03125</v>
      </c>
      <c r="BT49" s="181"/>
      <c r="BU49" s="181"/>
      <c r="BV49" s="181"/>
      <c r="BW49" s="181"/>
      <c r="BX49" s="182"/>
      <c r="BY49" s="135"/>
      <c r="BZ49" s="136"/>
      <c r="CA49" s="136"/>
      <c r="CB49" s="137"/>
      <c r="CF49" s="207"/>
      <c r="CG49" s="194"/>
      <c r="CH49" s="194"/>
      <c r="CI49" s="194"/>
      <c r="CJ49" s="194"/>
      <c r="CK49" s="197"/>
    </row>
    <row r="50" spans="1:89" s="54" customFormat="1" ht="13.5" customHeight="1">
      <c r="A50" s="144" t="s">
        <v>51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6"/>
      <c r="M50" s="151"/>
      <c r="N50" s="152"/>
      <c r="O50" s="152"/>
      <c r="P50" s="152"/>
      <c r="Q50" s="152"/>
      <c r="R50" s="153"/>
      <c r="S50" s="153"/>
      <c r="T50" s="153"/>
      <c r="U50" s="153"/>
      <c r="V50" s="153"/>
      <c r="W50" s="153"/>
      <c r="X50" s="154"/>
      <c r="Y50" s="155" t="s">
        <v>27</v>
      </c>
      <c r="Z50" s="215"/>
      <c r="AA50" s="215"/>
      <c r="AB50" s="215"/>
      <c r="AC50" s="215"/>
      <c r="AD50" s="216"/>
      <c r="AE50" s="216"/>
      <c r="AF50" s="216"/>
      <c r="AG50" s="216"/>
      <c r="AH50" s="216"/>
      <c r="AI50" s="216"/>
      <c r="AJ50" s="217"/>
      <c r="AK50" s="155" t="s">
        <v>27</v>
      </c>
      <c r="AL50" s="215"/>
      <c r="AM50" s="215"/>
      <c r="AN50" s="215"/>
      <c r="AO50" s="215"/>
      <c r="AP50" s="216"/>
      <c r="AQ50" s="216"/>
      <c r="AR50" s="216"/>
      <c r="AS50" s="216"/>
      <c r="AT50" s="216"/>
      <c r="AU50" s="216"/>
      <c r="AV50" s="217"/>
      <c r="AW50" s="151"/>
      <c r="AX50" s="152"/>
      <c r="AY50" s="152"/>
      <c r="AZ50" s="152"/>
      <c r="BA50" s="152"/>
      <c r="BB50" s="153"/>
      <c r="BC50" s="153"/>
      <c r="BD50" s="153"/>
      <c r="BE50" s="153"/>
      <c r="BF50" s="153"/>
      <c r="BG50" s="153"/>
      <c r="BH50" s="154"/>
      <c r="BI50" s="164"/>
      <c r="BJ50" s="165"/>
      <c r="BK50" s="56"/>
      <c r="BL50" s="56"/>
      <c r="BM50" s="165"/>
      <c r="BN50" s="169"/>
      <c r="BO50" s="174"/>
      <c r="BP50" s="175"/>
      <c r="BQ50" s="175"/>
      <c r="BR50" s="176"/>
      <c r="BS50" s="183"/>
      <c r="BT50" s="184"/>
      <c r="BU50" s="184"/>
      <c r="BV50" s="184"/>
      <c r="BW50" s="184"/>
      <c r="BX50" s="185"/>
      <c r="BY50" s="138"/>
      <c r="BZ50" s="139"/>
      <c r="CA50" s="139"/>
      <c r="CB50" s="140"/>
      <c r="CF50" s="207"/>
      <c r="CG50" s="194"/>
      <c r="CH50" s="194"/>
      <c r="CI50" s="194"/>
      <c r="CJ50" s="194"/>
      <c r="CK50" s="197"/>
    </row>
    <row r="51" spans="1:89" s="54" customFormat="1" ht="13.5" customHeight="1">
      <c r="A51" s="147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6"/>
      <c r="M51" s="124"/>
      <c r="N51" s="104"/>
      <c r="O51" s="110"/>
      <c r="P51" s="112"/>
      <c r="Q51" s="112"/>
      <c r="R51" s="104"/>
      <c r="S51" s="104"/>
      <c r="T51" s="104"/>
      <c r="U51" s="104"/>
      <c r="V51" s="110"/>
      <c r="W51" s="112"/>
      <c r="X51" s="113"/>
      <c r="Y51" s="130" t="str">
        <f>IF(Y52=2,"○",IF(AI52=2,"●",""))</f>
        <v>●</v>
      </c>
      <c r="Z51" s="114"/>
      <c r="AA51" s="120" t="s">
        <v>28</v>
      </c>
      <c r="AB51" s="214">
        <v>12</v>
      </c>
      <c r="AC51" s="214"/>
      <c r="AD51" s="114" t="s">
        <v>29</v>
      </c>
      <c r="AE51" s="114"/>
      <c r="AF51" s="209">
        <v>15</v>
      </c>
      <c r="AG51" s="209"/>
      <c r="AH51" s="120" t="s">
        <v>30</v>
      </c>
      <c r="AI51" s="122"/>
      <c r="AJ51" s="213"/>
      <c r="AK51" s="130" t="str">
        <f>IF(AK52=2,"○",IF(AU52=2,"●",""))</f>
        <v>○</v>
      </c>
      <c r="AL51" s="114"/>
      <c r="AM51" s="120" t="s">
        <v>28</v>
      </c>
      <c r="AN51" s="214">
        <v>12</v>
      </c>
      <c r="AO51" s="214"/>
      <c r="AP51" s="114" t="s">
        <v>29</v>
      </c>
      <c r="AQ51" s="114"/>
      <c r="AR51" s="209">
        <v>15</v>
      </c>
      <c r="AS51" s="209"/>
      <c r="AT51" s="120" t="s">
        <v>30</v>
      </c>
      <c r="AU51" s="122"/>
      <c r="AV51" s="213"/>
      <c r="AW51" s="124"/>
      <c r="AX51" s="104"/>
      <c r="AY51" s="110"/>
      <c r="AZ51" s="112"/>
      <c r="BA51" s="112"/>
      <c r="BB51" s="104"/>
      <c r="BC51" s="104"/>
      <c r="BD51" s="104"/>
      <c r="BE51" s="104"/>
      <c r="BF51" s="110"/>
      <c r="BG51" s="112"/>
      <c r="BH51" s="113"/>
      <c r="BI51" s="164"/>
      <c r="BJ51" s="165"/>
      <c r="BK51" s="114" t="s">
        <v>29</v>
      </c>
      <c r="BL51" s="115"/>
      <c r="BM51" s="165"/>
      <c r="BN51" s="169"/>
      <c r="BO51" s="174"/>
      <c r="BP51" s="175"/>
      <c r="BQ51" s="175"/>
      <c r="BR51" s="176"/>
      <c r="BS51" s="183"/>
      <c r="BT51" s="184"/>
      <c r="BU51" s="184"/>
      <c r="BV51" s="184"/>
      <c r="BW51" s="184"/>
      <c r="BX51" s="185"/>
      <c r="BY51" s="138"/>
      <c r="BZ51" s="139"/>
      <c r="CA51" s="139"/>
      <c r="CB51" s="140"/>
      <c r="CF51" s="207"/>
      <c r="CG51" s="194"/>
      <c r="CH51" s="194"/>
      <c r="CI51" s="194"/>
      <c r="CJ51" s="194"/>
      <c r="CK51" s="197"/>
    </row>
    <row r="52" spans="1:89" s="54" customFormat="1" ht="13.5" customHeight="1">
      <c r="A52" s="147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/>
      <c r="M52" s="116"/>
      <c r="N52" s="117"/>
      <c r="O52" s="110"/>
      <c r="P52" s="112"/>
      <c r="Q52" s="112"/>
      <c r="R52" s="104"/>
      <c r="S52" s="104"/>
      <c r="T52" s="104"/>
      <c r="U52" s="104"/>
      <c r="V52" s="110"/>
      <c r="W52" s="105"/>
      <c r="X52" s="106"/>
      <c r="Y52" s="131">
        <f>IF(AB51&gt;AF51,1,0)+IF(AB52&gt;AF52,1,0)+IF(AB53&gt;AF53,1,0)</f>
        <v>0</v>
      </c>
      <c r="Z52" s="132"/>
      <c r="AA52" s="120"/>
      <c r="AB52" s="214">
        <v>12</v>
      </c>
      <c r="AC52" s="214"/>
      <c r="AD52" s="114" t="s">
        <v>29</v>
      </c>
      <c r="AE52" s="114"/>
      <c r="AF52" s="209">
        <v>15</v>
      </c>
      <c r="AG52" s="209"/>
      <c r="AH52" s="120"/>
      <c r="AI52" s="126">
        <f>IF(AF51&gt;AB51,1,0)+IF(AF52&gt;AB52,1,0)+IF(AF53&gt;AB53,1,0)</f>
        <v>2</v>
      </c>
      <c r="AJ52" s="210"/>
      <c r="AK52" s="131">
        <f>IF(AN51&gt;AR51,1,0)+IF(AN52&gt;AR52,1,0)+IF(AN53&gt;AR53,1,0)</f>
        <v>2</v>
      </c>
      <c r="AL52" s="132"/>
      <c r="AM52" s="120"/>
      <c r="AN52" s="214">
        <v>15</v>
      </c>
      <c r="AO52" s="214"/>
      <c r="AP52" s="114" t="s">
        <v>29</v>
      </c>
      <c r="AQ52" s="114"/>
      <c r="AR52" s="209">
        <v>6</v>
      </c>
      <c r="AS52" s="209"/>
      <c r="AT52" s="120"/>
      <c r="AU52" s="126">
        <f>IF(AR51&gt;AN51,1,0)+IF(AR52&gt;AN52,1,0)+IF(AR53&gt;AN53,1,0)</f>
        <v>1</v>
      </c>
      <c r="AV52" s="210"/>
      <c r="AW52" s="116"/>
      <c r="AX52" s="117"/>
      <c r="AY52" s="110"/>
      <c r="AZ52" s="112"/>
      <c r="BA52" s="112"/>
      <c r="BB52" s="104"/>
      <c r="BC52" s="104"/>
      <c r="BD52" s="104"/>
      <c r="BE52" s="104"/>
      <c r="BF52" s="110"/>
      <c r="BG52" s="105"/>
      <c r="BH52" s="106"/>
      <c r="BI52" s="164"/>
      <c r="BJ52" s="165"/>
      <c r="BK52" s="56"/>
      <c r="BL52" s="56"/>
      <c r="BM52" s="165"/>
      <c r="BN52" s="169"/>
      <c r="BO52" s="174"/>
      <c r="BP52" s="175"/>
      <c r="BQ52" s="175"/>
      <c r="BR52" s="176"/>
      <c r="BS52" s="183"/>
      <c r="BT52" s="184"/>
      <c r="BU52" s="184"/>
      <c r="BV52" s="184"/>
      <c r="BW52" s="184"/>
      <c r="BX52" s="185"/>
      <c r="BY52" s="138"/>
      <c r="BZ52" s="139"/>
      <c r="CA52" s="139"/>
      <c r="CB52" s="140"/>
      <c r="CF52" s="207"/>
      <c r="CG52" s="194"/>
      <c r="CH52" s="194"/>
      <c r="CI52" s="194"/>
      <c r="CJ52" s="194"/>
      <c r="CK52" s="197"/>
    </row>
    <row r="53" spans="1:89" s="54" customFormat="1" ht="13.5" customHeight="1">
      <c r="A53" s="148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50"/>
      <c r="M53" s="118"/>
      <c r="N53" s="119"/>
      <c r="O53" s="111"/>
      <c r="P53" s="102"/>
      <c r="Q53" s="102"/>
      <c r="R53" s="103"/>
      <c r="S53" s="103"/>
      <c r="T53" s="103"/>
      <c r="U53" s="103"/>
      <c r="V53" s="111"/>
      <c r="W53" s="107"/>
      <c r="X53" s="108"/>
      <c r="Y53" s="133"/>
      <c r="Z53" s="134"/>
      <c r="AA53" s="121"/>
      <c r="AB53" s="204"/>
      <c r="AC53" s="204"/>
      <c r="AD53" s="100" t="s">
        <v>29</v>
      </c>
      <c r="AE53" s="100"/>
      <c r="AF53" s="205"/>
      <c r="AG53" s="205"/>
      <c r="AH53" s="121"/>
      <c r="AI53" s="211"/>
      <c r="AJ53" s="212"/>
      <c r="AK53" s="133"/>
      <c r="AL53" s="134"/>
      <c r="AM53" s="121"/>
      <c r="AN53" s="204">
        <v>15</v>
      </c>
      <c r="AO53" s="204"/>
      <c r="AP53" s="100" t="s">
        <v>29</v>
      </c>
      <c r="AQ53" s="100"/>
      <c r="AR53" s="205">
        <v>13</v>
      </c>
      <c r="AS53" s="205"/>
      <c r="AT53" s="121"/>
      <c r="AU53" s="211"/>
      <c r="AV53" s="212"/>
      <c r="AW53" s="118"/>
      <c r="AX53" s="119"/>
      <c r="AY53" s="111"/>
      <c r="AZ53" s="102"/>
      <c r="BA53" s="102"/>
      <c r="BB53" s="103"/>
      <c r="BC53" s="103"/>
      <c r="BD53" s="103"/>
      <c r="BE53" s="103"/>
      <c r="BF53" s="111"/>
      <c r="BG53" s="107"/>
      <c r="BH53" s="108"/>
      <c r="BI53" s="166"/>
      <c r="BJ53" s="167"/>
      <c r="BK53" s="57"/>
      <c r="BL53" s="57"/>
      <c r="BM53" s="167"/>
      <c r="BN53" s="170"/>
      <c r="BO53" s="177"/>
      <c r="BP53" s="178"/>
      <c r="BQ53" s="178"/>
      <c r="BR53" s="179"/>
      <c r="BS53" s="186"/>
      <c r="BT53" s="187"/>
      <c r="BU53" s="187"/>
      <c r="BV53" s="187"/>
      <c r="BW53" s="187"/>
      <c r="BX53" s="188"/>
      <c r="BY53" s="141"/>
      <c r="BZ53" s="142"/>
      <c r="CA53" s="142"/>
      <c r="CB53" s="143"/>
      <c r="CF53" s="207">
        <f>M57+AW57</f>
        <v>4</v>
      </c>
      <c r="CG53" s="194">
        <f>W57+BG57</f>
        <v>1</v>
      </c>
      <c r="CH53" s="193">
        <f>CF53/CG53</f>
        <v>4</v>
      </c>
      <c r="CI53" s="194">
        <f>P56+P57+P58+AZ56+AZ57+AZ58</f>
        <v>75</v>
      </c>
      <c r="CJ53" s="194">
        <f>T56+T57+T58+BD56+BD57+BD58</f>
        <v>60</v>
      </c>
      <c r="CK53" s="196">
        <f>CI53/CJ53</f>
        <v>1.25</v>
      </c>
    </row>
    <row r="54" spans="1:89" s="54" customFormat="1" ht="13.5" customHeight="1">
      <c r="A54" s="199" t="s">
        <v>14</v>
      </c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1"/>
      <c r="M54" s="189" t="str">
        <f>IF(Y49="","",Y49)</f>
        <v/>
      </c>
      <c r="N54" s="190"/>
      <c r="O54" s="191" t="s">
        <v>25</v>
      </c>
      <c r="P54" s="191"/>
      <c r="Q54" s="191"/>
      <c r="R54" s="191"/>
      <c r="S54" s="191"/>
      <c r="T54" s="190" t="str">
        <f>IF(AF49="","",AF49)</f>
        <v/>
      </c>
      <c r="U54" s="190"/>
      <c r="V54" s="190" t="s">
        <v>26</v>
      </c>
      <c r="W54" s="190"/>
      <c r="X54" s="192"/>
      <c r="Y54" s="202"/>
      <c r="Z54" s="160"/>
      <c r="AA54" s="203"/>
      <c r="AB54" s="203"/>
      <c r="AC54" s="203"/>
      <c r="AD54" s="203"/>
      <c r="AE54" s="203"/>
      <c r="AF54" s="160"/>
      <c r="AG54" s="160"/>
      <c r="AH54" s="160"/>
      <c r="AI54" s="160"/>
      <c r="AJ54" s="161"/>
      <c r="AK54" s="202"/>
      <c r="AL54" s="160"/>
      <c r="AM54" s="203"/>
      <c r="AN54" s="203"/>
      <c r="AO54" s="203"/>
      <c r="AP54" s="203"/>
      <c r="AQ54" s="203"/>
      <c r="AR54" s="160"/>
      <c r="AS54" s="160"/>
      <c r="AT54" s="160"/>
      <c r="AU54" s="160"/>
      <c r="AV54" s="161"/>
      <c r="AW54" s="219"/>
      <c r="AX54" s="218"/>
      <c r="AY54" s="191" t="s">
        <v>25</v>
      </c>
      <c r="AZ54" s="191"/>
      <c r="BA54" s="191"/>
      <c r="BB54" s="191"/>
      <c r="BC54" s="191"/>
      <c r="BD54" s="218"/>
      <c r="BE54" s="218"/>
      <c r="BF54" s="190" t="s">
        <v>26</v>
      </c>
      <c r="BG54" s="190"/>
      <c r="BH54" s="192"/>
      <c r="BI54" s="162">
        <f>IF(M57=2,1,0)+IF(Y57=2,1,0)+IF(AK57=2,1,0)+IF(AW57=2,1,0)</f>
        <v>2</v>
      </c>
      <c r="BJ54" s="163"/>
      <c r="BK54" s="55"/>
      <c r="BL54" s="55"/>
      <c r="BM54" s="163">
        <f>IF(W57=2,1,0)+IF(AI57=2,1,0)+IF(AU57=2,1,0)+IF(BG57=2,1,0)</f>
        <v>0</v>
      </c>
      <c r="BN54" s="168"/>
      <c r="BO54" s="171">
        <f>IF((W57+AI57+AU57+BG57)=0,"6/0",(M57+Y57+AK57+AW57)/(W57+AI57+AU57+BG57))</f>
        <v>4</v>
      </c>
      <c r="BP54" s="172"/>
      <c r="BQ54" s="172"/>
      <c r="BR54" s="173"/>
      <c r="BS54" s="180">
        <f>(P56+P57+P58+AB56+AB57+AB58+AN56+AN57+AN58+AZ56+AZ57+AZ58)/(T56+T57+T58+AF56+AF57+AF58+AR56+AR57+AR58+BD56+BD57+BD58)</f>
        <v>1.25</v>
      </c>
      <c r="BT54" s="181"/>
      <c r="BU54" s="181"/>
      <c r="BV54" s="181"/>
      <c r="BW54" s="181"/>
      <c r="BX54" s="182"/>
      <c r="BY54" s="135"/>
      <c r="BZ54" s="136"/>
      <c r="CA54" s="136"/>
      <c r="CB54" s="137"/>
      <c r="CF54" s="207"/>
      <c r="CG54" s="194"/>
      <c r="CH54" s="194"/>
      <c r="CI54" s="194"/>
      <c r="CJ54" s="194"/>
      <c r="CK54" s="197"/>
    </row>
    <row r="55" spans="1:89" s="54" customFormat="1" ht="13.5" customHeight="1">
      <c r="A55" s="144" t="s">
        <v>57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  <c r="M55" s="155" t="s">
        <v>27</v>
      </c>
      <c r="N55" s="215"/>
      <c r="O55" s="215"/>
      <c r="P55" s="215"/>
      <c r="Q55" s="215"/>
      <c r="R55" s="157" t="str">
        <f>IF(AD50="","",AD50)</f>
        <v/>
      </c>
      <c r="S55" s="157"/>
      <c r="T55" s="157"/>
      <c r="U55" s="157"/>
      <c r="V55" s="157"/>
      <c r="W55" s="157"/>
      <c r="X55" s="159"/>
      <c r="Y55" s="151"/>
      <c r="Z55" s="152"/>
      <c r="AA55" s="152"/>
      <c r="AB55" s="152"/>
      <c r="AC55" s="152"/>
      <c r="AD55" s="153"/>
      <c r="AE55" s="153"/>
      <c r="AF55" s="153"/>
      <c r="AG55" s="153"/>
      <c r="AH55" s="153"/>
      <c r="AI55" s="153"/>
      <c r="AJ55" s="154"/>
      <c r="AK55" s="151"/>
      <c r="AL55" s="152"/>
      <c r="AM55" s="152"/>
      <c r="AN55" s="152"/>
      <c r="AO55" s="152"/>
      <c r="AP55" s="153"/>
      <c r="AQ55" s="153"/>
      <c r="AR55" s="153"/>
      <c r="AS55" s="153"/>
      <c r="AT55" s="153"/>
      <c r="AU55" s="153"/>
      <c r="AV55" s="154"/>
      <c r="AW55" s="155" t="s">
        <v>27</v>
      </c>
      <c r="AX55" s="215"/>
      <c r="AY55" s="215"/>
      <c r="AZ55" s="215"/>
      <c r="BA55" s="215"/>
      <c r="BB55" s="216"/>
      <c r="BC55" s="216"/>
      <c r="BD55" s="216"/>
      <c r="BE55" s="216"/>
      <c r="BF55" s="216"/>
      <c r="BG55" s="216"/>
      <c r="BH55" s="217"/>
      <c r="BI55" s="164"/>
      <c r="BJ55" s="165"/>
      <c r="BK55" s="56"/>
      <c r="BL55" s="56"/>
      <c r="BM55" s="165"/>
      <c r="BN55" s="169"/>
      <c r="BO55" s="174"/>
      <c r="BP55" s="175"/>
      <c r="BQ55" s="175"/>
      <c r="BR55" s="176"/>
      <c r="BS55" s="183"/>
      <c r="BT55" s="184"/>
      <c r="BU55" s="184"/>
      <c r="BV55" s="184"/>
      <c r="BW55" s="184"/>
      <c r="BX55" s="185"/>
      <c r="BY55" s="138"/>
      <c r="BZ55" s="139"/>
      <c r="CA55" s="139"/>
      <c r="CB55" s="140"/>
      <c r="CF55" s="207"/>
      <c r="CG55" s="194"/>
      <c r="CH55" s="194"/>
      <c r="CI55" s="194"/>
      <c r="CJ55" s="194"/>
      <c r="CK55" s="197"/>
    </row>
    <row r="56" spans="1:89" s="54" customFormat="1" ht="13.5" customHeight="1">
      <c r="A56" s="147"/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6"/>
      <c r="M56" s="130" t="str">
        <f>IF(M57=2,"○",IF(W57=2,"●",""))</f>
        <v>○</v>
      </c>
      <c r="N56" s="114"/>
      <c r="O56" s="120" t="s">
        <v>28</v>
      </c>
      <c r="P56" s="122">
        <f>AF51</f>
        <v>15</v>
      </c>
      <c r="Q56" s="122"/>
      <c r="R56" s="114" t="s">
        <v>29</v>
      </c>
      <c r="S56" s="114"/>
      <c r="T56" s="114">
        <f>AB51</f>
        <v>12</v>
      </c>
      <c r="U56" s="114"/>
      <c r="V56" s="120" t="s">
        <v>30</v>
      </c>
      <c r="W56" s="122"/>
      <c r="X56" s="213"/>
      <c r="Y56" s="124"/>
      <c r="Z56" s="104"/>
      <c r="AA56" s="110"/>
      <c r="AB56" s="112"/>
      <c r="AC56" s="112"/>
      <c r="AD56" s="104"/>
      <c r="AE56" s="104"/>
      <c r="AF56" s="104"/>
      <c r="AG56" s="104"/>
      <c r="AH56" s="110"/>
      <c r="AI56" s="112"/>
      <c r="AJ56" s="113"/>
      <c r="AK56" s="124"/>
      <c r="AL56" s="104"/>
      <c r="AM56" s="110"/>
      <c r="AN56" s="112"/>
      <c r="AO56" s="112"/>
      <c r="AP56" s="104"/>
      <c r="AQ56" s="104"/>
      <c r="AR56" s="104"/>
      <c r="AS56" s="104"/>
      <c r="AT56" s="110"/>
      <c r="AU56" s="112"/>
      <c r="AV56" s="113"/>
      <c r="AW56" s="130" t="str">
        <f>IF(AW57=2,"○",IF(BG57=2,"●",""))</f>
        <v>○</v>
      </c>
      <c r="AX56" s="114"/>
      <c r="AY56" s="120" t="s">
        <v>28</v>
      </c>
      <c r="AZ56" s="214">
        <v>17</v>
      </c>
      <c r="BA56" s="214"/>
      <c r="BB56" s="114" t="s">
        <v>29</v>
      </c>
      <c r="BC56" s="114"/>
      <c r="BD56" s="209">
        <v>16</v>
      </c>
      <c r="BE56" s="209"/>
      <c r="BF56" s="120" t="s">
        <v>30</v>
      </c>
      <c r="BG56" s="122"/>
      <c r="BH56" s="213"/>
      <c r="BI56" s="164"/>
      <c r="BJ56" s="165"/>
      <c r="BK56" s="114" t="s">
        <v>29</v>
      </c>
      <c r="BL56" s="115"/>
      <c r="BM56" s="165"/>
      <c r="BN56" s="169"/>
      <c r="BO56" s="174"/>
      <c r="BP56" s="175"/>
      <c r="BQ56" s="175"/>
      <c r="BR56" s="176"/>
      <c r="BS56" s="183"/>
      <c r="BT56" s="184"/>
      <c r="BU56" s="184"/>
      <c r="BV56" s="184"/>
      <c r="BW56" s="184"/>
      <c r="BX56" s="185"/>
      <c r="BY56" s="138"/>
      <c r="BZ56" s="139"/>
      <c r="CA56" s="139"/>
      <c r="CB56" s="140"/>
      <c r="CF56" s="207"/>
      <c r="CG56" s="194"/>
      <c r="CH56" s="194"/>
      <c r="CI56" s="194"/>
      <c r="CJ56" s="194"/>
      <c r="CK56" s="197"/>
    </row>
    <row r="57" spans="1:89" s="54" customFormat="1" ht="13.5" customHeight="1">
      <c r="A57" s="147"/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6"/>
      <c r="M57" s="131">
        <f>AI52</f>
        <v>2</v>
      </c>
      <c r="N57" s="132"/>
      <c r="O57" s="120"/>
      <c r="P57" s="122">
        <f>AF52</f>
        <v>15</v>
      </c>
      <c r="Q57" s="122"/>
      <c r="R57" s="114" t="s">
        <v>29</v>
      </c>
      <c r="S57" s="114"/>
      <c r="T57" s="114">
        <f>AB52</f>
        <v>12</v>
      </c>
      <c r="U57" s="114"/>
      <c r="V57" s="120"/>
      <c r="W57" s="126">
        <f>Y52</f>
        <v>0</v>
      </c>
      <c r="X57" s="210"/>
      <c r="Y57" s="116"/>
      <c r="Z57" s="117"/>
      <c r="AA57" s="110"/>
      <c r="AB57" s="112"/>
      <c r="AC57" s="112"/>
      <c r="AD57" s="104"/>
      <c r="AE57" s="104"/>
      <c r="AF57" s="104"/>
      <c r="AG57" s="104"/>
      <c r="AH57" s="110"/>
      <c r="AI57" s="105"/>
      <c r="AJ57" s="106"/>
      <c r="AK57" s="116"/>
      <c r="AL57" s="117"/>
      <c r="AM57" s="110"/>
      <c r="AN57" s="112"/>
      <c r="AO57" s="112"/>
      <c r="AP57" s="104"/>
      <c r="AQ57" s="104"/>
      <c r="AR57" s="104"/>
      <c r="AS57" s="104"/>
      <c r="AT57" s="110"/>
      <c r="AU57" s="105"/>
      <c r="AV57" s="106"/>
      <c r="AW57" s="131">
        <f>IF(AZ56&gt;BD56,1,0)+IF(AZ57&gt;BD57,1,0)+IF(AZ58&gt;BD58,1,0)</f>
        <v>2</v>
      </c>
      <c r="AX57" s="132"/>
      <c r="AY57" s="120"/>
      <c r="AZ57" s="214">
        <v>13</v>
      </c>
      <c r="BA57" s="214"/>
      <c r="BB57" s="114" t="s">
        <v>29</v>
      </c>
      <c r="BC57" s="114"/>
      <c r="BD57" s="209">
        <v>15</v>
      </c>
      <c r="BE57" s="209"/>
      <c r="BF57" s="120"/>
      <c r="BG57" s="126">
        <f>IF(BD56&gt;AZ56,1,0)+IF(BD57&gt;AZ57,1,0)+IF(BD58&gt;AZ58,1,0)</f>
        <v>1</v>
      </c>
      <c r="BH57" s="210"/>
      <c r="BI57" s="164"/>
      <c r="BJ57" s="165"/>
      <c r="BK57" s="56"/>
      <c r="BL57" s="56"/>
      <c r="BM57" s="165"/>
      <c r="BN57" s="169"/>
      <c r="BO57" s="174"/>
      <c r="BP57" s="175"/>
      <c r="BQ57" s="175"/>
      <c r="BR57" s="176"/>
      <c r="BS57" s="183"/>
      <c r="BT57" s="184"/>
      <c r="BU57" s="184"/>
      <c r="BV57" s="184"/>
      <c r="BW57" s="184"/>
      <c r="BX57" s="185"/>
      <c r="BY57" s="138"/>
      <c r="BZ57" s="139"/>
      <c r="CA57" s="139"/>
      <c r="CB57" s="140"/>
      <c r="CF57" s="207"/>
      <c r="CG57" s="194"/>
      <c r="CH57" s="194"/>
      <c r="CI57" s="194"/>
      <c r="CJ57" s="194"/>
      <c r="CK57" s="197"/>
    </row>
    <row r="58" spans="1:89" s="54" customFormat="1" ht="13.5" customHeight="1">
      <c r="A58" s="148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50"/>
      <c r="M58" s="133"/>
      <c r="N58" s="134"/>
      <c r="O58" s="121"/>
      <c r="P58" s="109">
        <f>AF53</f>
        <v>0</v>
      </c>
      <c r="Q58" s="109"/>
      <c r="R58" s="100" t="s">
        <v>29</v>
      </c>
      <c r="S58" s="100"/>
      <c r="T58" s="100">
        <f>AB53</f>
        <v>0</v>
      </c>
      <c r="U58" s="100"/>
      <c r="V58" s="121"/>
      <c r="W58" s="211"/>
      <c r="X58" s="212"/>
      <c r="Y58" s="118"/>
      <c r="Z58" s="119"/>
      <c r="AA58" s="111"/>
      <c r="AB58" s="102"/>
      <c r="AC58" s="102"/>
      <c r="AD58" s="103"/>
      <c r="AE58" s="103"/>
      <c r="AF58" s="103"/>
      <c r="AG58" s="103"/>
      <c r="AH58" s="111"/>
      <c r="AI58" s="107"/>
      <c r="AJ58" s="108"/>
      <c r="AK58" s="118"/>
      <c r="AL58" s="119"/>
      <c r="AM58" s="111"/>
      <c r="AN58" s="102"/>
      <c r="AO58" s="102"/>
      <c r="AP58" s="103"/>
      <c r="AQ58" s="103"/>
      <c r="AR58" s="103"/>
      <c r="AS58" s="103"/>
      <c r="AT58" s="111"/>
      <c r="AU58" s="107"/>
      <c r="AV58" s="108"/>
      <c r="AW58" s="133"/>
      <c r="AX58" s="134"/>
      <c r="AY58" s="121"/>
      <c r="AZ58" s="204">
        <v>15</v>
      </c>
      <c r="BA58" s="204"/>
      <c r="BB58" s="100" t="s">
        <v>29</v>
      </c>
      <c r="BC58" s="100"/>
      <c r="BD58" s="205">
        <v>5</v>
      </c>
      <c r="BE58" s="205"/>
      <c r="BF58" s="121"/>
      <c r="BG58" s="211"/>
      <c r="BH58" s="212"/>
      <c r="BI58" s="166"/>
      <c r="BJ58" s="167"/>
      <c r="BK58" s="57"/>
      <c r="BL58" s="57"/>
      <c r="BM58" s="167"/>
      <c r="BN58" s="170"/>
      <c r="BO58" s="177"/>
      <c r="BP58" s="178"/>
      <c r="BQ58" s="178"/>
      <c r="BR58" s="179"/>
      <c r="BS58" s="186"/>
      <c r="BT58" s="187"/>
      <c r="BU58" s="187"/>
      <c r="BV58" s="187"/>
      <c r="BW58" s="187"/>
      <c r="BX58" s="188"/>
      <c r="BY58" s="141"/>
      <c r="BZ58" s="142"/>
      <c r="CA58" s="142"/>
      <c r="CB58" s="143"/>
      <c r="CF58" s="207">
        <f>M62+AW62</f>
        <v>3</v>
      </c>
      <c r="CG58" s="194">
        <f>W62+BG62</f>
        <v>2</v>
      </c>
      <c r="CH58" s="193">
        <f>CF58/CG58</f>
        <v>1.5</v>
      </c>
      <c r="CI58" s="194">
        <f>P61+P62+P63+AZ61+AZ62+AZ63</f>
        <v>64</v>
      </c>
      <c r="CJ58" s="194">
        <f>T61+T62+T63+BD61+BD62+BD63</f>
        <v>65</v>
      </c>
      <c r="CK58" s="196">
        <f>CI58/CJ58</f>
        <v>0.98461538461538467</v>
      </c>
    </row>
    <row r="59" spans="1:89" s="54" customFormat="1" ht="13.5" customHeight="1">
      <c r="A59" s="199" t="s">
        <v>15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1"/>
      <c r="M59" s="189" t="str">
        <f>IF(AK49="","",AK49)</f>
        <v/>
      </c>
      <c r="N59" s="190"/>
      <c r="O59" s="191" t="s">
        <v>25</v>
      </c>
      <c r="P59" s="191"/>
      <c r="Q59" s="191"/>
      <c r="R59" s="191"/>
      <c r="S59" s="191"/>
      <c r="T59" s="190" t="str">
        <f>IF(AR49="","",AR49)</f>
        <v/>
      </c>
      <c r="U59" s="190"/>
      <c r="V59" s="190" t="s">
        <v>26</v>
      </c>
      <c r="W59" s="190"/>
      <c r="X59" s="192"/>
      <c r="Y59" s="202"/>
      <c r="Z59" s="160"/>
      <c r="AA59" s="203"/>
      <c r="AB59" s="203"/>
      <c r="AC59" s="203"/>
      <c r="AD59" s="203"/>
      <c r="AE59" s="203"/>
      <c r="AF59" s="160"/>
      <c r="AG59" s="160"/>
      <c r="AH59" s="160"/>
      <c r="AI59" s="160"/>
      <c r="AJ59" s="161"/>
      <c r="AK59" s="202"/>
      <c r="AL59" s="160"/>
      <c r="AM59" s="203"/>
      <c r="AN59" s="203"/>
      <c r="AO59" s="203"/>
      <c r="AP59" s="203"/>
      <c r="AQ59" s="203"/>
      <c r="AR59" s="160"/>
      <c r="AS59" s="160"/>
      <c r="AT59" s="160"/>
      <c r="AU59" s="160"/>
      <c r="AV59" s="161"/>
      <c r="AW59" s="219" t="s">
        <v>79</v>
      </c>
      <c r="AX59" s="218"/>
      <c r="AY59" s="191" t="s">
        <v>25</v>
      </c>
      <c r="AZ59" s="191"/>
      <c r="BA59" s="191"/>
      <c r="BB59" s="191"/>
      <c r="BC59" s="191"/>
      <c r="BD59" s="218">
        <v>2</v>
      </c>
      <c r="BE59" s="218"/>
      <c r="BF59" s="190" t="s">
        <v>26</v>
      </c>
      <c r="BG59" s="190"/>
      <c r="BH59" s="192"/>
      <c r="BI59" s="162">
        <f>IF(M62=2,1,0)+IF(Y62=2,1,0)+IF(AK62=2,1,0)+IF(AW62=2,1,0)</f>
        <v>1</v>
      </c>
      <c r="BJ59" s="163"/>
      <c r="BK59" s="55"/>
      <c r="BL59" s="55"/>
      <c r="BM59" s="163">
        <f>IF(W62=2,1,0)+IF(AI62=2,1,0)+IF(AU62=2,1,0)+IF(BG62=2,1,0)</f>
        <v>1</v>
      </c>
      <c r="BN59" s="168"/>
      <c r="BO59" s="171">
        <f>IF((W62+AI62+AU62+BG62)=0,"6/0",(M62+Y62+AK62+AW62)/(W62+AI62+AU62+BG62))</f>
        <v>1.5</v>
      </c>
      <c r="BP59" s="172"/>
      <c r="BQ59" s="172"/>
      <c r="BR59" s="173"/>
      <c r="BS59" s="180">
        <f>(P61+P62+P63+AB61+AB62+AB63+AN61+AN62+AN63+AZ61+AZ62+AZ63)/(T61+T62+T63+AF61+AF62+AF63+AR61+AR62+AR63+BD61+BD62+BD63)</f>
        <v>0.98461538461538467</v>
      </c>
      <c r="BT59" s="181"/>
      <c r="BU59" s="181"/>
      <c r="BV59" s="181"/>
      <c r="BW59" s="181"/>
      <c r="BX59" s="182"/>
      <c r="BY59" s="135"/>
      <c r="BZ59" s="136"/>
      <c r="CA59" s="136"/>
      <c r="CB59" s="137"/>
      <c r="CF59" s="207"/>
      <c r="CG59" s="194"/>
      <c r="CH59" s="194"/>
      <c r="CI59" s="194"/>
      <c r="CJ59" s="194"/>
      <c r="CK59" s="197"/>
    </row>
    <row r="60" spans="1:89" s="54" customFormat="1" ht="13.5" customHeight="1">
      <c r="A60" s="144" t="s">
        <v>58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6"/>
      <c r="M60" s="155" t="s">
        <v>27</v>
      </c>
      <c r="N60" s="215"/>
      <c r="O60" s="215"/>
      <c r="P60" s="215"/>
      <c r="Q60" s="215"/>
      <c r="R60" s="157" t="str">
        <f>IF(AP50="","",AP50)</f>
        <v/>
      </c>
      <c r="S60" s="157"/>
      <c r="T60" s="157"/>
      <c r="U60" s="157"/>
      <c r="V60" s="157"/>
      <c r="W60" s="157"/>
      <c r="X60" s="159"/>
      <c r="Y60" s="151"/>
      <c r="Z60" s="152"/>
      <c r="AA60" s="152"/>
      <c r="AB60" s="152"/>
      <c r="AC60" s="152"/>
      <c r="AD60" s="153"/>
      <c r="AE60" s="153"/>
      <c r="AF60" s="153"/>
      <c r="AG60" s="153"/>
      <c r="AH60" s="153"/>
      <c r="AI60" s="153"/>
      <c r="AJ60" s="154"/>
      <c r="AK60" s="151"/>
      <c r="AL60" s="152"/>
      <c r="AM60" s="152"/>
      <c r="AN60" s="152"/>
      <c r="AO60" s="152"/>
      <c r="AP60" s="153"/>
      <c r="AQ60" s="153"/>
      <c r="AR60" s="153"/>
      <c r="AS60" s="153"/>
      <c r="AT60" s="153"/>
      <c r="AU60" s="153"/>
      <c r="AV60" s="154"/>
      <c r="AW60" s="155" t="s">
        <v>27</v>
      </c>
      <c r="AX60" s="215"/>
      <c r="AY60" s="215"/>
      <c r="AZ60" s="215"/>
      <c r="BA60" s="215"/>
      <c r="BB60" s="216"/>
      <c r="BC60" s="216"/>
      <c r="BD60" s="216"/>
      <c r="BE60" s="216"/>
      <c r="BF60" s="216"/>
      <c r="BG60" s="216"/>
      <c r="BH60" s="217"/>
      <c r="BI60" s="164"/>
      <c r="BJ60" s="165"/>
      <c r="BK60" s="56"/>
      <c r="BL60" s="56"/>
      <c r="BM60" s="165"/>
      <c r="BN60" s="169"/>
      <c r="BO60" s="174"/>
      <c r="BP60" s="175"/>
      <c r="BQ60" s="175"/>
      <c r="BR60" s="176"/>
      <c r="BS60" s="183"/>
      <c r="BT60" s="184"/>
      <c r="BU60" s="184"/>
      <c r="BV60" s="184"/>
      <c r="BW60" s="184"/>
      <c r="BX60" s="185"/>
      <c r="BY60" s="138"/>
      <c r="BZ60" s="139"/>
      <c r="CA60" s="139"/>
      <c r="CB60" s="140"/>
      <c r="CF60" s="207"/>
      <c r="CG60" s="194"/>
      <c r="CH60" s="194"/>
      <c r="CI60" s="194"/>
      <c r="CJ60" s="194"/>
      <c r="CK60" s="197"/>
    </row>
    <row r="61" spans="1:89" s="54" customFormat="1" ht="13.5" customHeight="1">
      <c r="A61" s="147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6"/>
      <c r="M61" s="130" t="str">
        <f>IF(M62=2,"○",IF(W62=2,"●",""))</f>
        <v>●</v>
      </c>
      <c r="N61" s="114"/>
      <c r="O61" s="120" t="s">
        <v>28</v>
      </c>
      <c r="P61" s="122">
        <f>AR51</f>
        <v>15</v>
      </c>
      <c r="Q61" s="122"/>
      <c r="R61" s="114" t="s">
        <v>29</v>
      </c>
      <c r="S61" s="114"/>
      <c r="T61" s="114">
        <f>AN51</f>
        <v>12</v>
      </c>
      <c r="U61" s="114"/>
      <c r="V61" s="120" t="s">
        <v>30</v>
      </c>
      <c r="W61" s="122"/>
      <c r="X61" s="213"/>
      <c r="Y61" s="124"/>
      <c r="Z61" s="104"/>
      <c r="AA61" s="110"/>
      <c r="AB61" s="112"/>
      <c r="AC61" s="112"/>
      <c r="AD61" s="104"/>
      <c r="AE61" s="104"/>
      <c r="AF61" s="104"/>
      <c r="AG61" s="104"/>
      <c r="AH61" s="110"/>
      <c r="AI61" s="112"/>
      <c r="AJ61" s="113"/>
      <c r="AK61" s="124"/>
      <c r="AL61" s="104"/>
      <c r="AM61" s="110"/>
      <c r="AN61" s="112"/>
      <c r="AO61" s="112"/>
      <c r="AP61" s="104"/>
      <c r="AQ61" s="104"/>
      <c r="AR61" s="104"/>
      <c r="AS61" s="104"/>
      <c r="AT61" s="110"/>
      <c r="AU61" s="112"/>
      <c r="AV61" s="113"/>
      <c r="AW61" s="130" t="str">
        <f>IF(AW62=2,"○",IF(BG62=2,"●",""))</f>
        <v>○</v>
      </c>
      <c r="AX61" s="114"/>
      <c r="AY61" s="120" t="s">
        <v>28</v>
      </c>
      <c r="AZ61" s="214">
        <v>15</v>
      </c>
      <c r="BA61" s="214"/>
      <c r="BB61" s="114" t="s">
        <v>29</v>
      </c>
      <c r="BC61" s="114"/>
      <c r="BD61" s="209">
        <v>10</v>
      </c>
      <c r="BE61" s="209"/>
      <c r="BF61" s="120" t="s">
        <v>30</v>
      </c>
      <c r="BG61" s="122"/>
      <c r="BH61" s="213"/>
      <c r="BI61" s="164"/>
      <c r="BJ61" s="165"/>
      <c r="BK61" s="114" t="s">
        <v>29</v>
      </c>
      <c r="BL61" s="115"/>
      <c r="BM61" s="165"/>
      <c r="BN61" s="169"/>
      <c r="BO61" s="174"/>
      <c r="BP61" s="175"/>
      <c r="BQ61" s="175"/>
      <c r="BR61" s="176"/>
      <c r="BS61" s="183"/>
      <c r="BT61" s="184"/>
      <c r="BU61" s="184"/>
      <c r="BV61" s="184"/>
      <c r="BW61" s="184"/>
      <c r="BX61" s="185"/>
      <c r="BY61" s="138"/>
      <c r="BZ61" s="139"/>
      <c r="CA61" s="139"/>
      <c r="CB61" s="140"/>
      <c r="CF61" s="207"/>
      <c r="CG61" s="194"/>
      <c r="CH61" s="194"/>
      <c r="CI61" s="194"/>
      <c r="CJ61" s="194"/>
      <c r="CK61" s="197"/>
    </row>
    <row r="62" spans="1:89" s="54" customFormat="1" ht="13.5" customHeight="1">
      <c r="A62" s="147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6"/>
      <c r="M62" s="131">
        <f>AU52</f>
        <v>1</v>
      </c>
      <c r="N62" s="132"/>
      <c r="O62" s="120"/>
      <c r="P62" s="122">
        <f>AR52</f>
        <v>6</v>
      </c>
      <c r="Q62" s="122"/>
      <c r="R62" s="114" t="s">
        <v>29</v>
      </c>
      <c r="S62" s="114"/>
      <c r="T62" s="114">
        <f>AN52</f>
        <v>15</v>
      </c>
      <c r="U62" s="114"/>
      <c r="V62" s="120"/>
      <c r="W62" s="126">
        <f>AK52</f>
        <v>2</v>
      </c>
      <c r="X62" s="210"/>
      <c r="Y62" s="116"/>
      <c r="Z62" s="117"/>
      <c r="AA62" s="110"/>
      <c r="AB62" s="112"/>
      <c r="AC62" s="112"/>
      <c r="AD62" s="104"/>
      <c r="AE62" s="104"/>
      <c r="AF62" s="104"/>
      <c r="AG62" s="104"/>
      <c r="AH62" s="110"/>
      <c r="AI62" s="105"/>
      <c r="AJ62" s="106"/>
      <c r="AK62" s="116"/>
      <c r="AL62" s="117"/>
      <c r="AM62" s="110"/>
      <c r="AN62" s="112"/>
      <c r="AO62" s="112"/>
      <c r="AP62" s="104"/>
      <c r="AQ62" s="104"/>
      <c r="AR62" s="104"/>
      <c r="AS62" s="104"/>
      <c r="AT62" s="110"/>
      <c r="AU62" s="105"/>
      <c r="AV62" s="106"/>
      <c r="AW62" s="131">
        <f>IF(AZ61&gt;BD61,1,0)+IF(AZ62&gt;BD62,1,0)+IF(AZ63&gt;BD63,1,0)</f>
        <v>2</v>
      </c>
      <c r="AX62" s="132"/>
      <c r="AY62" s="120"/>
      <c r="AZ62" s="214">
        <v>15</v>
      </c>
      <c r="BA62" s="214"/>
      <c r="BB62" s="114" t="s">
        <v>29</v>
      </c>
      <c r="BC62" s="114"/>
      <c r="BD62" s="209">
        <v>13</v>
      </c>
      <c r="BE62" s="209"/>
      <c r="BF62" s="120"/>
      <c r="BG62" s="126">
        <f>IF(BD61&gt;AZ61,1,0)+IF(BD62&gt;AZ62,1,0)+IF(BD63&gt;AZ63,1,0)</f>
        <v>0</v>
      </c>
      <c r="BH62" s="210"/>
      <c r="BI62" s="164"/>
      <c r="BJ62" s="165"/>
      <c r="BK62" s="56"/>
      <c r="BL62" s="56"/>
      <c r="BM62" s="165"/>
      <c r="BN62" s="169"/>
      <c r="BO62" s="174"/>
      <c r="BP62" s="175"/>
      <c r="BQ62" s="175"/>
      <c r="BR62" s="176"/>
      <c r="BS62" s="183"/>
      <c r="BT62" s="184"/>
      <c r="BU62" s="184"/>
      <c r="BV62" s="184"/>
      <c r="BW62" s="184"/>
      <c r="BX62" s="185"/>
      <c r="BY62" s="138"/>
      <c r="BZ62" s="139"/>
      <c r="CA62" s="139"/>
      <c r="CB62" s="140"/>
      <c r="CF62" s="207"/>
      <c r="CG62" s="194"/>
      <c r="CH62" s="194"/>
      <c r="CI62" s="194"/>
      <c r="CJ62" s="194"/>
      <c r="CK62" s="197"/>
    </row>
    <row r="63" spans="1:89" s="54" customFormat="1" ht="13.5" customHeight="1">
      <c r="A63" s="148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50"/>
      <c r="M63" s="133"/>
      <c r="N63" s="134"/>
      <c r="O63" s="121"/>
      <c r="P63" s="109">
        <f>AR53</f>
        <v>13</v>
      </c>
      <c r="Q63" s="109"/>
      <c r="R63" s="100" t="s">
        <v>29</v>
      </c>
      <c r="S63" s="100"/>
      <c r="T63" s="100">
        <f>AN53</f>
        <v>15</v>
      </c>
      <c r="U63" s="100"/>
      <c r="V63" s="121"/>
      <c r="W63" s="211"/>
      <c r="X63" s="212"/>
      <c r="Y63" s="118"/>
      <c r="Z63" s="119"/>
      <c r="AA63" s="111"/>
      <c r="AB63" s="102"/>
      <c r="AC63" s="102"/>
      <c r="AD63" s="103"/>
      <c r="AE63" s="103"/>
      <c r="AF63" s="103"/>
      <c r="AG63" s="103"/>
      <c r="AH63" s="111"/>
      <c r="AI63" s="107"/>
      <c r="AJ63" s="108"/>
      <c r="AK63" s="118"/>
      <c r="AL63" s="119"/>
      <c r="AM63" s="111"/>
      <c r="AN63" s="102"/>
      <c r="AO63" s="102"/>
      <c r="AP63" s="103"/>
      <c r="AQ63" s="103"/>
      <c r="AR63" s="103"/>
      <c r="AS63" s="103"/>
      <c r="AT63" s="111"/>
      <c r="AU63" s="107"/>
      <c r="AV63" s="108"/>
      <c r="AW63" s="133"/>
      <c r="AX63" s="134"/>
      <c r="AY63" s="121"/>
      <c r="AZ63" s="204"/>
      <c r="BA63" s="204"/>
      <c r="BB63" s="100" t="s">
        <v>29</v>
      </c>
      <c r="BC63" s="100"/>
      <c r="BD63" s="205"/>
      <c r="BE63" s="205"/>
      <c r="BF63" s="121"/>
      <c r="BG63" s="211"/>
      <c r="BH63" s="212"/>
      <c r="BI63" s="166"/>
      <c r="BJ63" s="167"/>
      <c r="BK63" s="57"/>
      <c r="BL63" s="57"/>
      <c r="BM63" s="167"/>
      <c r="BN63" s="170"/>
      <c r="BO63" s="177"/>
      <c r="BP63" s="178"/>
      <c r="BQ63" s="178"/>
      <c r="BR63" s="179"/>
      <c r="BS63" s="186"/>
      <c r="BT63" s="187"/>
      <c r="BU63" s="187"/>
      <c r="BV63" s="187"/>
      <c r="BW63" s="187"/>
      <c r="BX63" s="188"/>
      <c r="BY63" s="141"/>
      <c r="BZ63" s="142"/>
      <c r="CA63" s="142"/>
      <c r="CB63" s="143"/>
      <c r="CF63" s="206">
        <f>Y67+AK67</f>
        <v>1</v>
      </c>
      <c r="CG63" s="193">
        <f>AI67+AU67</f>
        <v>4</v>
      </c>
      <c r="CH63" s="193">
        <f>CF63/CG63</f>
        <v>0.25</v>
      </c>
      <c r="CI63" s="193">
        <f>AB66+AB67+AB68+AN66+AN67+AN68</f>
        <v>59</v>
      </c>
      <c r="CJ63" s="193">
        <f>AF66+AF67+AF68+AR66+AR67+AR68</f>
        <v>75</v>
      </c>
      <c r="CK63" s="196">
        <f>CI63/CJ63</f>
        <v>0.78666666666666663</v>
      </c>
    </row>
    <row r="64" spans="1:89" s="54" customFormat="1" ht="13.5" customHeight="1">
      <c r="A64" s="199" t="s">
        <v>36</v>
      </c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1"/>
      <c r="M64" s="202"/>
      <c r="N64" s="160"/>
      <c r="O64" s="203"/>
      <c r="P64" s="203"/>
      <c r="Q64" s="203"/>
      <c r="R64" s="203"/>
      <c r="S64" s="203"/>
      <c r="T64" s="160"/>
      <c r="U64" s="160"/>
      <c r="V64" s="160"/>
      <c r="W64" s="160"/>
      <c r="X64" s="161"/>
      <c r="Y64" s="189" t="str">
        <f>IF(AW54="","",AW54)</f>
        <v/>
      </c>
      <c r="Z64" s="190"/>
      <c r="AA64" s="191" t="s">
        <v>25</v>
      </c>
      <c r="AB64" s="191"/>
      <c r="AC64" s="191"/>
      <c r="AD64" s="191"/>
      <c r="AE64" s="191"/>
      <c r="AF64" s="190" t="str">
        <f>IF(BD54="","",BD54)</f>
        <v/>
      </c>
      <c r="AG64" s="190"/>
      <c r="AH64" s="190" t="s">
        <v>26</v>
      </c>
      <c r="AI64" s="190"/>
      <c r="AJ64" s="192"/>
      <c r="AK64" s="189" t="str">
        <f>IF(AW59="","",AW59)</f>
        <v>オ</v>
      </c>
      <c r="AL64" s="190"/>
      <c r="AM64" s="191" t="s">
        <v>25</v>
      </c>
      <c r="AN64" s="191"/>
      <c r="AO64" s="191"/>
      <c r="AP64" s="191"/>
      <c r="AQ64" s="191"/>
      <c r="AR64" s="190">
        <f>IF(BD59="","",BD59)</f>
        <v>2</v>
      </c>
      <c r="AS64" s="190"/>
      <c r="AT64" s="190" t="s">
        <v>26</v>
      </c>
      <c r="AU64" s="190"/>
      <c r="AV64" s="192"/>
      <c r="AW64" s="202"/>
      <c r="AX64" s="160"/>
      <c r="AY64" s="203"/>
      <c r="AZ64" s="203"/>
      <c r="BA64" s="203"/>
      <c r="BB64" s="203"/>
      <c r="BC64" s="203"/>
      <c r="BD64" s="160"/>
      <c r="BE64" s="160"/>
      <c r="BF64" s="160"/>
      <c r="BG64" s="160"/>
      <c r="BH64" s="161"/>
      <c r="BI64" s="162">
        <f>IF(M67=2,1,0)+IF(Y67=2,1,0)+IF(AK67=2,1,0)+IF(AW67=2,1,0)</f>
        <v>0</v>
      </c>
      <c r="BJ64" s="163"/>
      <c r="BK64" s="55"/>
      <c r="BL64" s="55"/>
      <c r="BM64" s="163">
        <f>IF(W67=2,1,0)+IF(AI67=2,1,0)+IF(AU67=2,1,0)+IF(BG67=2,1,0)</f>
        <v>2</v>
      </c>
      <c r="BN64" s="168"/>
      <c r="BO64" s="171">
        <f>IF((W67+AI67+AU67+BG67)=0,"6/0",(M67+Y67+AK67+AW67)/(W67+AI67+AU67+BG67))</f>
        <v>0.25</v>
      </c>
      <c r="BP64" s="172"/>
      <c r="BQ64" s="172"/>
      <c r="BR64" s="173"/>
      <c r="BS64" s="180">
        <f>(P66+P67+P68+AB66+AB67+AB68+AN66+AN67+AN68+AZ66+AZ67+AZ68)/(T66+T67+T68+AF66+AF67+AF68+AR66+AR67+AR68+BD66+BD67+BD68)</f>
        <v>0.78666666666666663</v>
      </c>
      <c r="BT64" s="181"/>
      <c r="BU64" s="181"/>
      <c r="BV64" s="181"/>
      <c r="BW64" s="181"/>
      <c r="BX64" s="182"/>
      <c r="BY64" s="135"/>
      <c r="BZ64" s="136"/>
      <c r="CA64" s="136"/>
      <c r="CB64" s="137"/>
      <c r="CF64" s="207"/>
      <c r="CG64" s="194"/>
      <c r="CH64" s="194"/>
      <c r="CI64" s="194"/>
      <c r="CJ64" s="194"/>
      <c r="CK64" s="197"/>
    </row>
    <row r="65" spans="1:89" s="54" customFormat="1" ht="13.5" customHeight="1">
      <c r="A65" s="144" t="s">
        <v>55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6"/>
      <c r="M65" s="151"/>
      <c r="N65" s="152"/>
      <c r="O65" s="152"/>
      <c r="P65" s="152"/>
      <c r="Q65" s="152"/>
      <c r="R65" s="153"/>
      <c r="S65" s="153"/>
      <c r="T65" s="153"/>
      <c r="U65" s="153"/>
      <c r="V65" s="153"/>
      <c r="W65" s="153"/>
      <c r="X65" s="154"/>
      <c r="Y65" s="155" t="s">
        <v>27</v>
      </c>
      <c r="Z65" s="156"/>
      <c r="AA65" s="156"/>
      <c r="AB65" s="156"/>
      <c r="AC65" s="156"/>
      <c r="AD65" s="157" t="str">
        <f>IF(BB55="","",BB55)</f>
        <v/>
      </c>
      <c r="AE65" s="158"/>
      <c r="AF65" s="158"/>
      <c r="AG65" s="158"/>
      <c r="AH65" s="158"/>
      <c r="AI65" s="158"/>
      <c r="AJ65" s="159"/>
      <c r="AK65" s="155" t="s">
        <v>27</v>
      </c>
      <c r="AL65" s="156"/>
      <c r="AM65" s="156"/>
      <c r="AN65" s="156"/>
      <c r="AO65" s="156"/>
      <c r="AP65" s="157" t="str">
        <f>IF(BB60="","",BB60)</f>
        <v/>
      </c>
      <c r="AQ65" s="158"/>
      <c r="AR65" s="158"/>
      <c r="AS65" s="158"/>
      <c r="AT65" s="158"/>
      <c r="AU65" s="158"/>
      <c r="AV65" s="159"/>
      <c r="AW65" s="151"/>
      <c r="AX65" s="152"/>
      <c r="AY65" s="152"/>
      <c r="AZ65" s="152"/>
      <c r="BA65" s="152"/>
      <c r="BB65" s="153"/>
      <c r="BC65" s="153"/>
      <c r="BD65" s="153"/>
      <c r="BE65" s="153"/>
      <c r="BF65" s="153"/>
      <c r="BG65" s="153"/>
      <c r="BH65" s="154"/>
      <c r="BI65" s="164"/>
      <c r="BJ65" s="165"/>
      <c r="BK65" s="56"/>
      <c r="BL65" s="56"/>
      <c r="BM65" s="165"/>
      <c r="BN65" s="169"/>
      <c r="BO65" s="174"/>
      <c r="BP65" s="175"/>
      <c r="BQ65" s="175"/>
      <c r="BR65" s="176"/>
      <c r="BS65" s="183"/>
      <c r="BT65" s="184"/>
      <c r="BU65" s="184"/>
      <c r="BV65" s="184"/>
      <c r="BW65" s="184"/>
      <c r="BX65" s="185"/>
      <c r="BY65" s="138"/>
      <c r="BZ65" s="139"/>
      <c r="CA65" s="139"/>
      <c r="CB65" s="140"/>
      <c r="CF65" s="207"/>
      <c r="CG65" s="194"/>
      <c r="CH65" s="194"/>
      <c r="CI65" s="194"/>
      <c r="CJ65" s="194"/>
      <c r="CK65" s="197"/>
    </row>
    <row r="66" spans="1:89" s="54" customFormat="1" ht="13.5" customHeight="1">
      <c r="A66" s="147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6"/>
      <c r="M66" s="124"/>
      <c r="N66" s="104"/>
      <c r="O66" s="110"/>
      <c r="P66" s="112"/>
      <c r="Q66" s="112"/>
      <c r="R66" s="104"/>
      <c r="S66" s="104"/>
      <c r="T66" s="104"/>
      <c r="U66" s="104"/>
      <c r="V66" s="110"/>
      <c r="W66" s="112"/>
      <c r="X66" s="113"/>
      <c r="Y66" s="130" t="str">
        <f>IF(Y67=2,"○",IF(AI67=2,"●",""))</f>
        <v>●</v>
      </c>
      <c r="Z66" s="114"/>
      <c r="AA66" s="120" t="s">
        <v>28</v>
      </c>
      <c r="AB66" s="122">
        <f>BD56</f>
        <v>16</v>
      </c>
      <c r="AC66" s="122"/>
      <c r="AD66" s="114" t="s">
        <v>29</v>
      </c>
      <c r="AE66" s="125"/>
      <c r="AF66" s="114">
        <f>AZ56</f>
        <v>17</v>
      </c>
      <c r="AG66" s="114"/>
      <c r="AH66" s="120" t="s">
        <v>30</v>
      </c>
      <c r="AI66" s="122"/>
      <c r="AJ66" s="123"/>
      <c r="AK66" s="130" t="str">
        <f>IF(AK67=2,"○",IF(AU67=2,"●",""))</f>
        <v>●</v>
      </c>
      <c r="AL66" s="114"/>
      <c r="AM66" s="120" t="s">
        <v>28</v>
      </c>
      <c r="AN66" s="122">
        <f>BD61</f>
        <v>10</v>
      </c>
      <c r="AO66" s="122"/>
      <c r="AP66" s="114" t="s">
        <v>29</v>
      </c>
      <c r="AQ66" s="125"/>
      <c r="AR66" s="114">
        <f>AZ61</f>
        <v>15</v>
      </c>
      <c r="AS66" s="114"/>
      <c r="AT66" s="120" t="s">
        <v>30</v>
      </c>
      <c r="AU66" s="122"/>
      <c r="AV66" s="123"/>
      <c r="AW66" s="124"/>
      <c r="AX66" s="104"/>
      <c r="AY66" s="110"/>
      <c r="AZ66" s="112"/>
      <c r="BA66" s="112"/>
      <c r="BB66" s="104"/>
      <c r="BC66" s="104"/>
      <c r="BD66" s="104"/>
      <c r="BE66" s="104"/>
      <c r="BF66" s="110"/>
      <c r="BG66" s="112"/>
      <c r="BH66" s="113"/>
      <c r="BI66" s="164"/>
      <c r="BJ66" s="165"/>
      <c r="BK66" s="114" t="s">
        <v>29</v>
      </c>
      <c r="BL66" s="115"/>
      <c r="BM66" s="165"/>
      <c r="BN66" s="169"/>
      <c r="BO66" s="174"/>
      <c r="BP66" s="175"/>
      <c r="BQ66" s="175"/>
      <c r="BR66" s="176"/>
      <c r="BS66" s="183"/>
      <c r="BT66" s="184"/>
      <c r="BU66" s="184"/>
      <c r="BV66" s="184"/>
      <c r="BW66" s="184"/>
      <c r="BX66" s="185"/>
      <c r="BY66" s="138"/>
      <c r="BZ66" s="139"/>
      <c r="CA66" s="139"/>
      <c r="CB66" s="140"/>
      <c r="CF66" s="207"/>
      <c r="CG66" s="194"/>
      <c r="CH66" s="194"/>
      <c r="CI66" s="194"/>
      <c r="CJ66" s="194"/>
      <c r="CK66" s="197"/>
    </row>
    <row r="67" spans="1:89" s="54" customFormat="1" ht="13.5" customHeight="1" thickBot="1">
      <c r="A67" s="147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6"/>
      <c r="M67" s="116"/>
      <c r="N67" s="117"/>
      <c r="O67" s="110"/>
      <c r="P67" s="112"/>
      <c r="Q67" s="112"/>
      <c r="R67" s="104"/>
      <c r="S67" s="104"/>
      <c r="T67" s="104"/>
      <c r="U67" s="104"/>
      <c r="V67" s="110"/>
      <c r="W67" s="105"/>
      <c r="X67" s="106"/>
      <c r="Y67" s="131">
        <f>BG57</f>
        <v>1</v>
      </c>
      <c r="Z67" s="132"/>
      <c r="AA67" s="120"/>
      <c r="AB67" s="122">
        <f>BD57</f>
        <v>15</v>
      </c>
      <c r="AC67" s="122"/>
      <c r="AD67" s="114" t="s">
        <v>29</v>
      </c>
      <c r="AE67" s="125"/>
      <c r="AF67" s="114">
        <f>AZ57</f>
        <v>13</v>
      </c>
      <c r="AG67" s="125"/>
      <c r="AH67" s="120"/>
      <c r="AI67" s="126">
        <f>AW57</f>
        <v>2</v>
      </c>
      <c r="AJ67" s="127"/>
      <c r="AK67" s="131">
        <f>BG62</f>
        <v>0</v>
      </c>
      <c r="AL67" s="132"/>
      <c r="AM67" s="120"/>
      <c r="AN67" s="122">
        <f>BD62</f>
        <v>13</v>
      </c>
      <c r="AO67" s="122"/>
      <c r="AP67" s="114" t="s">
        <v>29</v>
      </c>
      <c r="AQ67" s="125"/>
      <c r="AR67" s="114">
        <f>AZ62</f>
        <v>15</v>
      </c>
      <c r="AS67" s="125"/>
      <c r="AT67" s="120"/>
      <c r="AU67" s="126">
        <f>AW62</f>
        <v>2</v>
      </c>
      <c r="AV67" s="127"/>
      <c r="AW67" s="116"/>
      <c r="AX67" s="117"/>
      <c r="AY67" s="110"/>
      <c r="AZ67" s="112"/>
      <c r="BA67" s="112"/>
      <c r="BB67" s="104"/>
      <c r="BC67" s="104"/>
      <c r="BD67" s="104"/>
      <c r="BE67" s="104"/>
      <c r="BF67" s="110"/>
      <c r="BG67" s="105"/>
      <c r="BH67" s="106"/>
      <c r="BI67" s="164"/>
      <c r="BJ67" s="165"/>
      <c r="BK67" s="56"/>
      <c r="BL67" s="56"/>
      <c r="BM67" s="165"/>
      <c r="BN67" s="169"/>
      <c r="BO67" s="174"/>
      <c r="BP67" s="175"/>
      <c r="BQ67" s="175"/>
      <c r="BR67" s="176"/>
      <c r="BS67" s="183"/>
      <c r="BT67" s="184"/>
      <c r="BU67" s="184"/>
      <c r="BV67" s="184"/>
      <c r="BW67" s="184"/>
      <c r="BX67" s="185"/>
      <c r="BY67" s="138"/>
      <c r="BZ67" s="139"/>
      <c r="CA67" s="139"/>
      <c r="CB67" s="140"/>
      <c r="CF67" s="208"/>
      <c r="CG67" s="195"/>
      <c r="CH67" s="195"/>
      <c r="CI67" s="195"/>
      <c r="CJ67" s="195"/>
      <c r="CK67" s="198"/>
    </row>
    <row r="68" spans="1:89" s="54" customFormat="1" ht="13.5" customHeight="1">
      <c r="A68" s="148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50"/>
      <c r="M68" s="118"/>
      <c r="N68" s="119"/>
      <c r="O68" s="111"/>
      <c r="P68" s="102"/>
      <c r="Q68" s="102"/>
      <c r="R68" s="103"/>
      <c r="S68" s="103"/>
      <c r="T68" s="103"/>
      <c r="U68" s="103"/>
      <c r="V68" s="111"/>
      <c r="W68" s="107"/>
      <c r="X68" s="108"/>
      <c r="Y68" s="133"/>
      <c r="Z68" s="134"/>
      <c r="AA68" s="121"/>
      <c r="AB68" s="109">
        <f>BD58</f>
        <v>5</v>
      </c>
      <c r="AC68" s="109"/>
      <c r="AD68" s="100" t="s">
        <v>29</v>
      </c>
      <c r="AE68" s="101"/>
      <c r="AF68" s="100">
        <f>AZ58</f>
        <v>15</v>
      </c>
      <c r="AG68" s="100"/>
      <c r="AH68" s="121"/>
      <c r="AI68" s="128"/>
      <c r="AJ68" s="129"/>
      <c r="AK68" s="133"/>
      <c r="AL68" s="134"/>
      <c r="AM68" s="121"/>
      <c r="AN68" s="109">
        <f>BD63</f>
        <v>0</v>
      </c>
      <c r="AO68" s="109"/>
      <c r="AP68" s="100" t="s">
        <v>29</v>
      </c>
      <c r="AQ68" s="101"/>
      <c r="AR68" s="100">
        <f>AZ63</f>
        <v>0</v>
      </c>
      <c r="AS68" s="100"/>
      <c r="AT68" s="121"/>
      <c r="AU68" s="128"/>
      <c r="AV68" s="129"/>
      <c r="AW68" s="118"/>
      <c r="AX68" s="119"/>
      <c r="AY68" s="111"/>
      <c r="AZ68" s="102"/>
      <c r="BA68" s="102"/>
      <c r="BB68" s="103"/>
      <c r="BC68" s="103"/>
      <c r="BD68" s="103"/>
      <c r="BE68" s="103"/>
      <c r="BF68" s="111"/>
      <c r="BG68" s="107"/>
      <c r="BH68" s="108"/>
      <c r="BI68" s="166"/>
      <c r="BJ68" s="167"/>
      <c r="BK68" s="57"/>
      <c r="BL68" s="57"/>
      <c r="BM68" s="167"/>
      <c r="BN68" s="170"/>
      <c r="BO68" s="177"/>
      <c r="BP68" s="178"/>
      <c r="BQ68" s="178"/>
      <c r="BR68" s="179"/>
      <c r="BS68" s="186"/>
      <c r="BT68" s="187"/>
      <c r="BU68" s="187"/>
      <c r="BV68" s="187"/>
      <c r="BW68" s="187"/>
      <c r="BX68" s="188"/>
      <c r="BY68" s="141"/>
      <c r="BZ68" s="142"/>
      <c r="CA68" s="142"/>
      <c r="CB68" s="143"/>
    </row>
  </sheetData>
  <mergeCells count="910">
    <mergeCell ref="A1:X3"/>
    <mergeCell ref="A4:L6"/>
    <mergeCell ref="M4:X4"/>
    <mergeCell ref="Y4:AJ4"/>
    <mergeCell ref="AK4:AV4"/>
    <mergeCell ref="AW4:BB6"/>
    <mergeCell ref="CI5:CI6"/>
    <mergeCell ref="CJ5:CJ6"/>
    <mergeCell ref="CK5:CK6"/>
    <mergeCell ref="BC4:BF6"/>
    <mergeCell ref="BG4:BL6"/>
    <mergeCell ref="BM4:BP6"/>
    <mergeCell ref="M5:X6"/>
    <mergeCell ref="Y5:AJ6"/>
    <mergeCell ref="AK5:AV6"/>
    <mergeCell ref="A7:L7"/>
    <mergeCell ref="M7:N7"/>
    <mergeCell ref="O7:S7"/>
    <mergeCell ref="T7:U7"/>
    <mergeCell ref="V7:X7"/>
    <mergeCell ref="Y7:Z7"/>
    <mergeCell ref="CF5:CF6"/>
    <mergeCell ref="CG5:CG6"/>
    <mergeCell ref="CH5:CH6"/>
    <mergeCell ref="CI7:CI11"/>
    <mergeCell ref="CJ7:CJ11"/>
    <mergeCell ref="CK7:CK11"/>
    <mergeCell ref="AT7:AV7"/>
    <mergeCell ref="AW7:AX11"/>
    <mergeCell ref="BA7:BB11"/>
    <mergeCell ref="BC7:BF11"/>
    <mergeCell ref="BG7:BL11"/>
    <mergeCell ref="BM7:BP11"/>
    <mergeCell ref="AP8:AV8"/>
    <mergeCell ref="AM7:AQ7"/>
    <mergeCell ref="AR7:AS7"/>
    <mergeCell ref="AD8:AJ8"/>
    <mergeCell ref="AK8:AO8"/>
    <mergeCell ref="M9:N9"/>
    <mergeCell ref="O9:O11"/>
    <mergeCell ref="P9:Q9"/>
    <mergeCell ref="R9:S9"/>
    <mergeCell ref="CF7:CF11"/>
    <mergeCell ref="CG7:CG11"/>
    <mergeCell ref="CH7:CH11"/>
    <mergeCell ref="AA7:AE7"/>
    <mergeCell ref="AF7:AG7"/>
    <mergeCell ref="AH7:AJ7"/>
    <mergeCell ref="AK7:AL7"/>
    <mergeCell ref="T9:U9"/>
    <mergeCell ref="V9:V11"/>
    <mergeCell ref="W9:X9"/>
    <mergeCell ref="Y9:Z9"/>
    <mergeCell ref="AA9:AA11"/>
    <mergeCell ref="AB9:AC9"/>
    <mergeCell ref="AB10:AC10"/>
    <mergeCell ref="AB11:AC11"/>
    <mergeCell ref="A8:L11"/>
    <mergeCell ref="M8:Q8"/>
    <mergeCell ref="R8:X8"/>
    <mergeCell ref="Y8:AC8"/>
    <mergeCell ref="AD9:AE9"/>
    <mergeCell ref="AF9:AG9"/>
    <mergeCell ref="AH9:AH11"/>
    <mergeCell ref="AI9:AJ9"/>
    <mergeCell ref="AK9:AL9"/>
    <mergeCell ref="AM9:AM11"/>
    <mergeCell ref="AD10:AE10"/>
    <mergeCell ref="AF10:AG10"/>
    <mergeCell ref="AI10:AJ11"/>
    <mergeCell ref="AK10:AL11"/>
    <mergeCell ref="AN9:AO9"/>
    <mergeCell ref="AP9:AQ9"/>
    <mergeCell ref="AR9:AS9"/>
    <mergeCell ref="AT9:AT11"/>
    <mergeCell ref="AU9:AV9"/>
    <mergeCell ref="AY9:AZ9"/>
    <mergeCell ref="AN10:AO10"/>
    <mergeCell ref="AP10:AQ10"/>
    <mergeCell ref="AR10:AS10"/>
    <mergeCell ref="AU10:AV11"/>
    <mergeCell ref="AD11:AE11"/>
    <mergeCell ref="AF11:AG11"/>
    <mergeCell ref="AN11:AO11"/>
    <mergeCell ref="AP11:AQ11"/>
    <mergeCell ref="AR11:AS11"/>
    <mergeCell ref="A12:L12"/>
    <mergeCell ref="M12:N12"/>
    <mergeCell ref="O12:S12"/>
    <mergeCell ref="T12:U12"/>
    <mergeCell ref="V12:X12"/>
    <mergeCell ref="M10:N11"/>
    <mergeCell ref="P10:Q10"/>
    <mergeCell ref="R10:S10"/>
    <mergeCell ref="T10:U10"/>
    <mergeCell ref="W10:X11"/>
    <mergeCell ref="Y10:Z11"/>
    <mergeCell ref="P11:Q11"/>
    <mergeCell ref="R11:S11"/>
    <mergeCell ref="T11:U11"/>
    <mergeCell ref="BC12:BF16"/>
    <mergeCell ref="BG12:BL16"/>
    <mergeCell ref="AU14:AV14"/>
    <mergeCell ref="AY14:AZ14"/>
    <mergeCell ref="AU15:AV16"/>
    <mergeCell ref="Y12:Z12"/>
    <mergeCell ref="AA12:AE12"/>
    <mergeCell ref="AF12:AG12"/>
    <mergeCell ref="AH12:AJ12"/>
    <mergeCell ref="AK12:AL12"/>
    <mergeCell ref="AM12:AQ12"/>
    <mergeCell ref="T14:U14"/>
    <mergeCell ref="V14:V16"/>
    <mergeCell ref="W14:X14"/>
    <mergeCell ref="Y14:Z14"/>
    <mergeCell ref="CK12:CK16"/>
    <mergeCell ref="A13:L16"/>
    <mergeCell ref="M13:Q13"/>
    <mergeCell ref="R13:X13"/>
    <mergeCell ref="Y13:AC13"/>
    <mergeCell ref="AD13:AJ13"/>
    <mergeCell ref="AK13:AO13"/>
    <mergeCell ref="AP13:AV13"/>
    <mergeCell ref="M14:N14"/>
    <mergeCell ref="O14:O16"/>
    <mergeCell ref="BM12:BP16"/>
    <mergeCell ref="CF12:CF16"/>
    <mergeCell ref="CG12:CG16"/>
    <mergeCell ref="CH12:CH16"/>
    <mergeCell ref="CI12:CI16"/>
    <mergeCell ref="CJ12:CJ16"/>
    <mergeCell ref="AR12:AS12"/>
    <mergeCell ref="AT12:AV12"/>
    <mergeCell ref="AW12:AX16"/>
    <mergeCell ref="BA12:BB16"/>
    <mergeCell ref="AK14:AL14"/>
    <mergeCell ref="AM14:AM16"/>
    <mergeCell ref="AN14:AO14"/>
    <mergeCell ref="AP14:AQ14"/>
    <mergeCell ref="AR14:AS14"/>
    <mergeCell ref="AT14:AT16"/>
    <mergeCell ref="AK15:AL16"/>
    <mergeCell ref="AN15:AO15"/>
    <mergeCell ref="AP15:AQ15"/>
    <mergeCell ref="AR15:AS15"/>
    <mergeCell ref="AN16:AO16"/>
    <mergeCell ref="AP16:AQ16"/>
    <mergeCell ref="AR16:AS16"/>
    <mergeCell ref="M15:N16"/>
    <mergeCell ref="P15:Q15"/>
    <mergeCell ref="R15:S15"/>
    <mergeCell ref="T15:U15"/>
    <mergeCell ref="W15:X16"/>
    <mergeCell ref="Y15:Z16"/>
    <mergeCell ref="P16:Q16"/>
    <mergeCell ref="R16:S16"/>
    <mergeCell ref="T16:U16"/>
    <mergeCell ref="AA14:AA16"/>
    <mergeCell ref="AB14:AC14"/>
    <mergeCell ref="AD14:AE14"/>
    <mergeCell ref="AF14:AG14"/>
    <mergeCell ref="AH14:AH16"/>
    <mergeCell ref="AI14:AJ14"/>
    <mergeCell ref="AB15:AC15"/>
    <mergeCell ref="AD15:AE15"/>
    <mergeCell ref="AF15:AG15"/>
    <mergeCell ref="AI15:AJ16"/>
    <mergeCell ref="P14:Q14"/>
    <mergeCell ref="R14:S14"/>
    <mergeCell ref="A17:L17"/>
    <mergeCell ref="M17:N17"/>
    <mergeCell ref="O17:S17"/>
    <mergeCell ref="T17:U17"/>
    <mergeCell ref="V17:X17"/>
    <mergeCell ref="Y17:Z17"/>
    <mergeCell ref="AB16:AC16"/>
    <mergeCell ref="AD16:AE16"/>
    <mergeCell ref="AF16:AG16"/>
    <mergeCell ref="CI17:CI21"/>
    <mergeCell ref="CJ17:CJ21"/>
    <mergeCell ref="CK17:CK21"/>
    <mergeCell ref="AT17:AV17"/>
    <mergeCell ref="AW17:AX21"/>
    <mergeCell ref="BA17:BB21"/>
    <mergeCell ref="BC17:BF21"/>
    <mergeCell ref="BG17:BL21"/>
    <mergeCell ref="BM17:BP21"/>
    <mergeCell ref="AP18:AV18"/>
    <mergeCell ref="AM17:AQ17"/>
    <mergeCell ref="AR17:AS17"/>
    <mergeCell ref="AD18:AJ18"/>
    <mergeCell ref="AK18:AO18"/>
    <mergeCell ref="M19:N19"/>
    <mergeCell ref="O19:O21"/>
    <mergeCell ref="P19:Q19"/>
    <mergeCell ref="R19:S19"/>
    <mergeCell ref="CF17:CF21"/>
    <mergeCell ref="CG17:CG21"/>
    <mergeCell ref="CH17:CH21"/>
    <mergeCell ref="AA17:AE17"/>
    <mergeCell ref="AF17:AG17"/>
    <mergeCell ref="AH17:AJ17"/>
    <mergeCell ref="AK17:AL17"/>
    <mergeCell ref="T19:U19"/>
    <mergeCell ref="V19:V21"/>
    <mergeCell ref="W19:X19"/>
    <mergeCell ref="Y19:Z19"/>
    <mergeCell ref="AA19:AA21"/>
    <mergeCell ref="AB19:AC19"/>
    <mergeCell ref="AB20:AC20"/>
    <mergeCell ref="AB21:AC21"/>
    <mergeCell ref="A18:L21"/>
    <mergeCell ref="M18:Q18"/>
    <mergeCell ref="R18:X18"/>
    <mergeCell ref="Y18:AC18"/>
    <mergeCell ref="AD19:AE19"/>
    <mergeCell ref="AF19:AG19"/>
    <mergeCell ref="AH19:AH21"/>
    <mergeCell ref="AI19:AJ19"/>
    <mergeCell ref="AK19:AL19"/>
    <mergeCell ref="AM19:AM21"/>
    <mergeCell ref="AD20:AE20"/>
    <mergeCell ref="AF20:AG20"/>
    <mergeCell ref="AI20:AJ21"/>
    <mergeCell ref="AK20:AL21"/>
    <mergeCell ref="AN19:AO19"/>
    <mergeCell ref="AP19:AQ19"/>
    <mergeCell ref="AR19:AS19"/>
    <mergeCell ref="AT19:AT21"/>
    <mergeCell ref="AU19:AV19"/>
    <mergeCell ref="AY19:AZ19"/>
    <mergeCell ref="AN20:AO20"/>
    <mergeCell ref="AP20:AQ20"/>
    <mergeCell ref="AR20:AS20"/>
    <mergeCell ref="AU20:AV21"/>
    <mergeCell ref="AD21:AE21"/>
    <mergeCell ref="AF21:AG21"/>
    <mergeCell ref="AN21:AO21"/>
    <mergeCell ref="AP21:AQ21"/>
    <mergeCell ref="AR21:AS21"/>
    <mergeCell ref="A22:X24"/>
    <mergeCell ref="M20:N21"/>
    <mergeCell ref="P20:Q20"/>
    <mergeCell ref="R20:S20"/>
    <mergeCell ref="T20:U20"/>
    <mergeCell ref="W20:X21"/>
    <mergeCell ref="Y20:Z21"/>
    <mergeCell ref="P21:Q21"/>
    <mergeCell ref="R21:S21"/>
    <mergeCell ref="T21:U21"/>
    <mergeCell ref="CG26:CG27"/>
    <mergeCell ref="CH26:CH27"/>
    <mergeCell ref="CI26:CI27"/>
    <mergeCell ref="CJ26:CJ27"/>
    <mergeCell ref="CK26:CK27"/>
    <mergeCell ref="A28:L28"/>
    <mergeCell ref="M28:N28"/>
    <mergeCell ref="O28:S28"/>
    <mergeCell ref="T28:U28"/>
    <mergeCell ref="V28:X28"/>
    <mergeCell ref="BG25:BL27"/>
    <mergeCell ref="BM25:BP27"/>
    <mergeCell ref="M26:X27"/>
    <mergeCell ref="Y26:AJ27"/>
    <mergeCell ref="AK26:AV27"/>
    <mergeCell ref="CF26:CF27"/>
    <mergeCell ref="A25:L27"/>
    <mergeCell ref="M25:X25"/>
    <mergeCell ref="Y25:AJ25"/>
    <mergeCell ref="AK25:AV25"/>
    <mergeCell ref="AW25:BB27"/>
    <mergeCell ref="BC25:BF27"/>
    <mergeCell ref="BC28:BF32"/>
    <mergeCell ref="BG28:BL32"/>
    <mergeCell ref="AU30:AV30"/>
    <mergeCell ref="AY30:AZ30"/>
    <mergeCell ref="AU31:AV32"/>
    <mergeCell ref="Y28:Z28"/>
    <mergeCell ref="AA28:AE28"/>
    <mergeCell ref="AF28:AG28"/>
    <mergeCell ref="AH28:AJ28"/>
    <mergeCell ref="AK28:AL28"/>
    <mergeCell ref="AM28:AQ28"/>
    <mergeCell ref="T30:U30"/>
    <mergeCell ref="V30:V32"/>
    <mergeCell ref="W30:X30"/>
    <mergeCell ref="Y30:Z30"/>
    <mergeCell ref="CK28:CK32"/>
    <mergeCell ref="A29:L32"/>
    <mergeCell ref="M29:Q29"/>
    <mergeCell ref="R29:X29"/>
    <mergeCell ref="Y29:AC29"/>
    <mergeCell ref="AD29:AJ29"/>
    <mergeCell ref="AK29:AO29"/>
    <mergeCell ref="AP29:AV29"/>
    <mergeCell ref="M30:N30"/>
    <mergeCell ref="O30:O32"/>
    <mergeCell ref="BM28:BP32"/>
    <mergeCell ref="CF28:CF32"/>
    <mergeCell ref="CG28:CG32"/>
    <mergeCell ref="CH28:CH32"/>
    <mergeCell ref="CI28:CI32"/>
    <mergeCell ref="CJ28:CJ32"/>
    <mergeCell ref="AR28:AS28"/>
    <mergeCell ref="AT28:AV28"/>
    <mergeCell ref="AW28:AX32"/>
    <mergeCell ref="BA28:BB32"/>
    <mergeCell ref="AK30:AL30"/>
    <mergeCell ref="AM30:AM32"/>
    <mergeCell ref="AN30:AO30"/>
    <mergeCell ref="AP30:AQ30"/>
    <mergeCell ref="AR30:AS30"/>
    <mergeCell ref="AT30:AT32"/>
    <mergeCell ref="AK31:AL32"/>
    <mergeCell ref="AN31:AO31"/>
    <mergeCell ref="AP31:AQ31"/>
    <mergeCell ref="AR31:AS31"/>
    <mergeCell ref="AN32:AO32"/>
    <mergeCell ref="AP32:AQ32"/>
    <mergeCell ref="AR32:AS32"/>
    <mergeCell ref="M31:N32"/>
    <mergeCell ref="P31:Q31"/>
    <mergeCell ref="R31:S31"/>
    <mergeCell ref="T31:U31"/>
    <mergeCell ref="W31:X32"/>
    <mergeCell ref="Y31:Z32"/>
    <mergeCell ref="P32:Q32"/>
    <mergeCell ref="R32:S32"/>
    <mergeCell ref="T32:U32"/>
    <mergeCell ref="AA30:AA32"/>
    <mergeCell ref="AB30:AC30"/>
    <mergeCell ref="AD30:AE30"/>
    <mergeCell ref="AF30:AG30"/>
    <mergeCell ref="AH30:AH32"/>
    <mergeCell ref="AI30:AJ30"/>
    <mergeCell ref="AB31:AC31"/>
    <mergeCell ref="AD31:AE31"/>
    <mergeCell ref="AF31:AG31"/>
    <mergeCell ref="AI31:AJ32"/>
    <mergeCell ref="P30:Q30"/>
    <mergeCell ref="R30:S30"/>
    <mergeCell ref="A33:L33"/>
    <mergeCell ref="M33:N33"/>
    <mergeCell ref="O33:S33"/>
    <mergeCell ref="T33:U33"/>
    <mergeCell ref="V33:X33"/>
    <mergeCell ref="Y33:Z33"/>
    <mergeCell ref="AB32:AC32"/>
    <mergeCell ref="AD32:AE32"/>
    <mergeCell ref="AF32:AG32"/>
    <mergeCell ref="CI33:CI37"/>
    <mergeCell ref="CJ33:CJ37"/>
    <mergeCell ref="CK33:CK37"/>
    <mergeCell ref="AT33:AV33"/>
    <mergeCell ref="AW33:AX37"/>
    <mergeCell ref="BA33:BB37"/>
    <mergeCell ref="BC33:BF37"/>
    <mergeCell ref="BG33:BL37"/>
    <mergeCell ref="BM33:BP37"/>
    <mergeCell ref="AP34:AV34"/>
    <mergeCell ref="AM33:AQ33"/>
    <mergeCell ref="AR33:AS33"/>
    <mergeCell ref="AD34:AJ34"/>
    <mergeCell ref="AK34:AO34"/>
    <mergeCell ref="M35:N35"/>
    <mergeCell ref="O35:O37"/>
    <mergeCell ref="P35:Q35"/>
    <mergeCell ref="R35:S35"/>
    <mergeCell ref="CF33:CF37"/>
    <mergeCell ref="CG33:CG37"/>
    <mergeCell ref="CH33:CH37"/>
    <mergeCell ref="AA33:AE33"/>
    <mergeCell ref="AF33:AG33"/>
    <mergeCell ref="AH33:AJ33"/>
    <mergeCell ref="AK33:AL33"/>
    <mergeCell ref="T35:U35"/>
    <mergeCell ref="V35:V37"/>
    <mergeCell ref="W35:X35"/>
    <mergeCell ref="Y35:Z35"/>
    <mergeCell ref="AA35:AA37"/>
    <mergeCell ref="AB35:AC35"/>
    <mergeCell ref="AB36:AC36"/>
    <mergeCell ref="AB37:AC37"/>
    <mergeCell ref="A34:L37"/>
    <mergeCell ref="M34:Q34"/>
    <mergeCell ref="R34:X34"/>
    <mergeCell ref="Y34:AC34"/>
    <mergeCell ref="AD35:AE35"/>
    <mergeCell ref="AF35:AG35"/>
    <mergeCell ref="AH35:AH37"/>
    <mergeCell ref="AI35:AJ35"/>
    <mergeCell ref="AK35:AL35"/>
    <mergeCell ref="AM35:AM37"/>
    <mergeCell ref="AD36:AE36"/>
    <mergeCell ref="AF36:AG36"/>
    <mergeCell ref="AI36:AJ37"/>
    <mergeCell ref="AK36:AL37"/>
    <mergeCell ref="AN35:AO35"/>
    <mergeCell ref="AP35:AQ35"/>
    <mergeCell ref="AR35:AS35"/>
    <mergeCell ref="AT35:AT37"/>
    <mergeCell ref="AU35:AV35"/>
    <mergeCell ref="AY35:AZ35"/>
    <mergeCell ref="AN36:AO36"/>
    <mergeCell ref="AP36:AQ36"/>
    <mergeCell ref="AR36:AS36"/>
    <mergeCell ref="AU36:AV37"/>
    <mergeCell ref="A38:L38"/>
    <mergeCell ref="M38:N38"/>
    <mergeCell ref="O38:S38"/>
    <mergeCell ref="T38:U38"/>
    <mergeCell ref="V38:X38"/>
    <mergeCell ref="M36:N37"/>
    <mergeCell ref="P36:Q36"/>
    <mergeCell ref="R36:S36"/>
    <mergeCell ref="T36:U36"/>
    <mergeCell ref="W36:X37"/>
    <mergeCell ref="P37:Q37"/>
    <mergeCell ref="R37:S37"/>
    <mergeCell ref="T37:U37"/>
    <mergeCell ref="AU41:AV42"/>
    <mergeCell ref="Y38:Z38"/>
    <mergeCell ref="AA38:AE38"/>
    <mergeCell ref="AF38:AG38"/>
    <mergeCell ref="AH38:AJ38"/>
    <mergeCell ref="AK38:AL38"/>
    <mergeCell ref="AM38:AQ38"/>
    <mergeCell ref="AD37:AE37"/>
    <mergeCell ref="AF37:AG37"/>
    <mergeCell ref="AN37:AO37"/>
    <mergeCell ref="AP37:AQ37"/>
    <mergeCell ref="AR37:AS37"/>
    <mergeCell ref="Y36:Z37"/>
    <mergeCell ref="CK38:CK42"/>
    <mergeCell ref="A39:L42"/>
    <mergeCell ref="M39:Q39"/>
    <mergeCell ref="R39:X39"/>
    <mergeCell ref="Y39:AC39"/>
    <mergeCell ref="AD39:AJ39"/>
    <mergeCell ref="AK39:AO39"/>
    <mergeCell ref="AP39:AV39"/>
    <mergeCell ref="M40:N40"/>
    <mergeCell ref="O40:O42"/>
    <mergeCell ref="BM38:BP42"/>
    <mergeCell ref="CF38:CF42"/>
    <mergeCell ref="CG38:CG42"/>
    <mergeCell ref="CH38:CH42"/>
    <mergeCell ref="CI38:CI42"/>
    <mergeCell ref="CJ38:CJ42"/>
    <mergeCell ref="AR38:AS38"/>
    <mergeCell ref="AT38:AV38"/>
    <mergeCell ref="AW38:AX42"/>
    <mergeCell ref="BA38:BB42"/>
    <mergeCell ref="BC38:BF42"/>
    <mergeCell ref="BG38:BL42"/>
    <mergeCell ref="AU40:AV40"/>
    <mergeCell ref="AY40:AZ40"/>
    <mergeCell ref="AF40:AG40"/>
    <mergeCell ref="AH40:AH42"/>
    <mergeCell ref="AI40:AJ40"/>
    <mergeCell ref="AB41:AC41"/>
    <mergeCell ref="AD41:AE41"/>
    <mergeCell ref="AF41:AG41"/>
    <mergeCell ref="AI41:AJ42"/>
    <mergeCell ref="P40:Q40"/>
    <mergeCell ref="R40:S40"/>
    <mergeCell ref="T40:U40"/>
    <mergeCell ref="V40:V42"/>
    <mergeCell ref="W40:X40"/>
    <mergeCell ref="Y40:Z40"/>
    <mergeCell ref="AK40:AL40"/>
    <mergeCell ref="AM40:AM42"/>
    <mergeCell ref="AN40:AO40"/>
    <mergeCell ref="AP40:AQ40"/>
    <mergeCell ref="AR40:AS40"/>
    <mergeCell ref="AT40:AT42"/>
    <mergeCell ref="AK41:AL42"/>
    <mergeCell ref="AN41:AO41"/>
    <mergeCell ref="AP41:AQ41"/>
    <mergeCell ref="AR41:AS41"/>
    <mergeCell ref="A43:X45"/>
    <mergeCell ref="A46:L48"/>
    <mergeCell ref="M46:X46"/>
    <mergeCell ref="Y46:AJ46"/>
    <mergeCell ref="AK46:AV46"/>
    <mergeCell ref="AW46:BH46"/>
    <mergeCell ref="AB42:AC42"/>
    <mergeCell ref="AD42:AE42"/>
    <mergeCell ref="AF42:AG42"/>
    <mergeCell ref="AN42:AO42"/>
    <mergeCell ref="AP42:AQ42"/>
    <mergeCell ref="AR42:AS42"/>
    <mergeCell ref="M41:N42"/>
    <mergeCell ref="P41:Q41"/>
    <mergeCell ref="R41:S41"/>
    <mergeCell ref="T41:U41"/>
    <mergeCell ref="W41:X42"/>
    <mergeCell ref="Y41:Z42"/>
    <mergeCell ref="P42:Q42"/>
    <mergeCell ref="R42:S42"/>
    <mergeCell ref="T42:U42"/>
    <mergeCell ref="AA40:AA42"/>
    <mergeCell ref="AB40:AC40"/>
    <mergeCell ref="AD40:AE40"/>
    <mergeCell ref="CH46:CH47"/>
    <mergeCell ref="CI46:CI47"/>
    <mergeCell ref="CJ46:CJ47"/>
    <mergeCell ref="CK46:CK47"/>
    <mergeCell ref="M47:X48"/>
    <mergeCell ref="Y47:AJ48"/>
    <mergeCell ref="AK47:AV48"/>
    <mergeCell ref="AW47:BH48"/>
    <mergeCell ref="CF48:CF52"/>
    <mergeCell ref="CG48:CG52"/>
    <mergeCell ref="BI46:BN48"/>
    <mergeCell ref="BO46:BR48"/>
    <mergeCell ref="BS46:BX48"/>
    <mergeCell ref="BY46:CB48"/>
    <mergeCell ref="CF46:CF47"/>
    <mergeCell ref="CG46:CG47"/>
    <mergeCell ref="CH48:CH52"/>
    <mergeCell ref="CI48:CI52"/>
    <mergeCell ref="CJ48:CJ52"/>
    <mergeCell ref="CK48:CK52"/>
    <mergeCell ref="A49:L49"/>
    <mergeCell ref="M49:N49"/>
    <mergeCell ref="O49:S49"/>
    <mergeCell ref="T49:U49"/>
    <mergeCell ref="V49:X49"/>
    <mergeCell ref="Y49:Z49"/>
    <mergeCell ref="BY49:CB53"/>
    <mergeCell ref="A50:L53"/>
    <mergeCell ref="M50:Q50"/>
    <mergeCell ref="R50:X50"/>
    <mergeCell ref="Y50:AC50"/>
    <mergeCell ref="AD50:AJ50"/>
    <mergeCell ref="AK50:AO50"/>
    <mergeCell ref="AT49:AV49"/>
    <mergeCell ref="AW49:AX49"/>
    <mergeCell ref="AY49:BC49"/>
    <mergeCell ref="BD49:BE49"/>
    <mergeCell ref="BF49:BH49"/>
    <mergeCell ref="BI49:BJ53"/>
    <mergeCell ref="AP50:AV50"/>
    <mergeCell ref="AW50:BA50"/>
    <mergeCell ref="BB50:BH50"/>
    <mergeCell ref="AR51:AS51"/>
    <mergeCell ref="AA49:AE49"/>
    <mergeCell ref="AF49:AG49"/>
    <mergeCell ref="AH49:AJ49"/>
    <mergeCell ref="AK49:AL49"/>
    <mergeCell ref="AM49:AQ49"/>
    <mergeCell ref="AR49:AS49"/>
    <mergeCell ref="M51:N51"/>
    <mergeCell ref="O51:O53"/>
    <mergeCell ref="P51:Q51"/>
    <mergeCell ref="R51:S51"/>
    <mergeCell ref="T51:U51"/>
    <mergeCell ref="V51:V53"/>
    <mergeCell ref="BM49:BN53"/>
    <mergeCell ref="BO49:BR53"/>
    <mergeCell ref="BS49:BX53"/>
    <mergeCell ref="AK52:AL53"/>
    <mergeCell ref="AN52:AO52"/>
    <mergeCell ref="AP52:AQ52"/>
    <mergeCell ref="W51:X51"/>
    <mergeCell ref="Y51:Z51"/>
    <mergeCell ref="AA51:AA53"/>
    <mergeCell ref="AB51:AC51"/>
    <mergeCell ref="AD51:AE51"/>
    <mergeCell ref="AF51:AG51"/>
    <mergeCell ref="AB52:AC52"/>
    <mergeCell ref="AD52:AE52"/>
    <mergeCell ref="AF52:AG52"/>
    <mergeCell ref="BD53:BE53"/>
    <mergeCell ref="BD51:BE51"/>
    <mergeCell ref="BF51:BF53"/>
    <mergeCell ref="BG51:BH51"/>
    <mergeCell ref="BK51:BL51"/>
    <mergeCell ref="M52:N53"/>
    <mergeCell ref="P52:Q52"/>
    <mergeCell ref="R52:S52"/>
    <mergeCell ref="T52:U52"/>
    <mergeCell ref="W52:X53"/>
    <mergeCell ref="Y52:Z53"/>
    <mergeCell ref="AT51:AT53"/>
    <mergeCell ref="AU51:AV51"/>
    <mergeCell ref="AW51:AX51"/>
    <mergeCell ref="AY51:AY53"/>
    <mergeCell ref="AZ51:BA51"/>
    <mergeCell ref="BB51:BC51"/>
    <mergeCell ref="AH51:AH53"/>
    <mergeCell ref="AI51:AJ51"/>
    <mergeCell ref="AK51:AL51"/>
    <mergeCell ref="AM51:AM53"/>
    <mergeCell ref="AN51:AO51"/>
    <mergeCell ref="AP51:AQ51"/>
    <mergeCell ref="AI52:AJ53"/>
    <mergeCell ref="CF53:CF57"/>
    <mergeCell ref="CG53:CG57"/>
    <mergeCell ref="CH53:CH57"/>
    <mergeCell ref="CI53:CI57"/>
    <mergeCell ref="CJ53:CJ57"/>
    <mergeCell ref="CK53:CK57"/>
    <mergeCell ref="BG52:BH53"/>
    <mergeCell ref="P53:Q53"/>
    <mergeCell ref="R53:S53"/>
    <mergeCell ref="T53:U53"/>
    <mergeCell ref="AB53:AC53"/>
    <mergeCell ref="AD53:AE53"/>
    <mergeCell ref="AF53:AG53"/>
    <mergeCell ref="AN53:AO53"/>
    <mergeCell ref="AP53:AQ53"/>
    <mergeCell ref="AR53:AS53"/>
    <mergeCell ref="AR52:AS52"/>
    <mergeCell ref="AU52:AV53"/>
    <mergeCell ref="AW52:AX53"/>
    <mergeCell ref="AZ52:BA52"/>
    <mergeCell ref="BB52:BC52"/>
    <mergeCell ref="BD52:BE52"/>
    <mergeCell ref="AZ53:BA53"/>
    <mergeCell ref="BB53:BC53"/>
    <mergeCell ref="BY54:CB58"/>
    <mergeCell ref="A55:L58"/>
    <mergeCell ref="M55:Q55"/>
    <mergeCell ref="R55:X55"/>
    <mergeCell ref="Y55:AC55"/>
    <mergeCell ref="AD55:AJ55"/>
    <mergeCell ref="AK55:AO55"/>
    <mergeCell ref="AT54:AV54"/>
    <mergeCell ref="AW54:AX54"/>
    <mergeCell ref="AY54:BC54"/>
    <mergeCell ref="BD54:BE54"/>
    <mergeCell ref="BF54:BH54"/>
    <mergeCell ref="BI54:BJ58"/>
    <mergeCell ref="AP55:AV55"/>
    <mergeCell ref="AW55:BA55"/>
    <mergeCell ref="BB55:BH55"/>
    <mergeCell ref="AR56:AS56"/>
    <mergeCell ref="AA54:AE54"/>
    <mergeCell ref="AF54:AG54"/>
    <mergeCell ref="AH54:AJ54"/>
    <mergeCell ref="AK54:AL54"/>
    <mergeCell ref="AM54:AQ54"/>
    <mergeCell ref="AR54:AS54"/>
    <mergeCell ref="A54:L54"/>
    <mergeCell ref="M56:N56"/>
    <mergeCell ref="O56:O58"/>
    <mergeCell ref="P56:Q56"/>
    <mergeCell ref="R56:S56"/>
    <mergeCell ref="T56:U56"/>
    <mergeCell ref="V56:V58"/>
    <mergeCell ref="BM54:BN58"/>
    <mergeCell ref="BO54:BR58"/>
    <mergeCell ref="BS54:BX58"/>
    <mergeCell ref="M54:N54"/>
    <mergeCell ref="O54:S54"/>
    <mergeCell ref="T54:U54"/>
    <mergeCell ref="V54:X54"/>
    <mergeCell ref="Y54:Z54"/>
    <mergeCell ref="AK57:AL58"/>
    <mergeCell ref="AN57:AO57"/>
    <mergeCell ref="AP57:AQ57"/>
    <mergeCell ref="W56:X56"/>
    <mergeCell ref="Y56:Z56"/>
    <mergeCell ref="AA56:AA58"/>
    <mergeCell ref="AB56:AC56"/>
    <mergeCell ref="AD56:AE56"/>
    <mergeCell ref="AF56:AG56"/>
    <mergeCell ref="AB57:AC57"/>
    <mergeCell ref="AD57:AE57"/>
    <mergeCell ref="AF57:AG57"/>
    <mergeCell ref="BD58:BE58"/>
    <mergeCell ref="BD56:BE56"/>
    <mergeCell ref="BF56:BF58"/>
    <mergeCell ref="BG56:BH56"/>
    <mergeCell ref="BK56:BL56"/>
    <mergeCell ref="M57:N58"/>
    <mergeCell ref="P57:Q57"/>
    <mergeCell ref="R57:S57"/>
    <mergeCell ref="T57:U57"/>
    <mergeCell ref="W57:X58"/>
    <mergeCell ref="Y57:Z58"/>
    <mergeCell ref="AT56:AT58"/>
    <mergeCell ref="AU56:AV56"/>
    <mergeCell ref="AW56:AX56"/>
    <mergeCell ref="AY56:AY58"/>
    <mergeCell ref="AZ56:BA56"/>
    <mergeCell ref="BB56:BC56"/>
    <mergeCell ref="AH56:AH58"/>
    <mergeCell ref="AI56:AJ56"/>
    <mergeCell ref="AK56:AL56"/>
    <mergeCell ref="AM56:AM58"/>
    <mergeCell ref="AN56:AO56"/>
    <mergeCell ref="AP56:AQ56"/>
    <mergeCell ref="AI57:AJ58"/>
    <mergeCell ref="CF58:CF62"/>
    <mergeCell ref="CG58:CG62"/>
    <mergeCell ref="CH58:CH62"/>
    <mergeCell ref="CI58:CI62"/>
    <mergeCell ref="CJ58:CJ62"/>
    <mergeCell ref="CK58:CK62"/>
    <mergeCell ref="BG57:BH58"/>
    <mergeCell ref="P58:Q58"/>
    <mergeCell ref="R58:S58"/>
    <mergeCell ref="T58:U58"/>
    <mergeCell ref="AB58:AC58"/>
    <mergeCell ref="AD58:AE58"/>
    <mergeCell ref="AF58:AG58"/>
    <mergeCell ref="AN58:AO58"/>
    <mergeCell ref="AP58:AQ58"/>
    <mergeCell ref="AR58:AS58"/>
    <mergeCell ref="AR57:AS57"/>
    <mergeCell ref="AU57:AV58"/>
    <mergeCell ref="AW57:AX58"/>
    <mergeCell ref="AZ57:BA57"/>
    <mergeCell ref="BB57:BC57"/>
    <mergeCell ref="BD57:BE57"/>
    <mergeCell ref="AZ58:BA58"/>
    <mergeCell ref="BB58:BC58"/>
    <mergeCell ref="BY59:CB63"/>
    <mergeCell ref="A60:L63"/>
    <mergeCell ref="M60:Q60"/>
    <mergeCell ref="R60:X60"/>
    <mergeCell ref="Y60:AC60"/>
    <mergeCell ref="AD60:AJ60"/>
    <mergeCell ref="AK60:AO60"/>
    <mergeCell ref="AT59:AV59"/>
    <mergeCell ref="AW59:AX59"/>
    <mergeCell ref="AY59:BC59"/>
    <mergeCell ref="BD59:BE59"/>
    <mergeCell ref="BF59:BH59"/>
    <mergeCell ref="BI59:BJ63"/>
    <mergeCell ref="AP60:AV60"/>
    <mergeCell ref="AW60:BA60"/>
    <mergeCell ref="BB60:BH60"/>
    <mergeCell ref="AR61:AS61"/>
    <mergeCell ref="AA59:AE59"/>
    <mergeCell ref="AF59:AG59"/>
    <mergeCell ref="AH59:AJ59"/>
    <mergeCell ref="AK59:AL59"/>
    <mergeCell ref="AM59:AQ59"/>
    <mergeCell ref="AR59:AS59"/>
    <mergeCell ref="A59:L59"/>
    <mergeCell ref="M61:N61"/>
    <mergeCell ref="O61:O63"/>
    <mergeCell ref="P61:Q61"/>
    <mergeCell ref="R61:S61"/>
    <mergeCell ref="T61:U61"/>
    <mergeCell ref="V61:V63"/>
    <mergeCell ref="BM59:BN63"/>
    <mergeCell ref="BO59:BR63"/>
    <mergeCell ref="BS59:BX63"/>
    <mergeCell ref="M59:N59"/>
    <mergeCell ref="O59:S59"/>
    <mergeCell ref="T59:U59"/>
    <mergeCell ref="V59:X59"/>
    <mergeCell ref="Y59:Z59"/>
    <mergeCell ref="AK62:AL63"/>
    <mergeCell ref="AN62:AO62"/>
    <mergeCell ref="AP62:AQ62"/>
    <mergeCell ref="W61:X61"/>
    <mergeCell ref="Y61:Z61"/>
    <mergeCell ref="AA61:AA63"/>
    <mergeCell ref="AB61:AC61"/>
    <mergeCell ref="AD61:AE61"/>
    <mergeCell ref="AF61:AG61"/>
    <mergeCell ref="AB62:AC62"/>
    <mergeCell ref="AD62:AE62"/>
    <mergeCell ref="AF62:AG62"/>
    <mergeCell ref="BD63:BE63"/>
    <mergeCell ref="BD61:BE61"/>
    <mergeCell ref="BF61:BF63"/>
    <mergeCell ref="BG61:BH61"/>
    <mergeCell ref="BK61:BL61"/>
    <mergeCell ref="M62:N63"/>
    <mergeCell ref="P62:Q62"/>
    <mergeCell ref="R62:S62"/>
    <mergeCell ref="T62:U62"/>
    <mergeCell ref="W62:X63"/>
    <mergeCell ref="Y62:Z63"/>
    <mergeCell ref="AT61:AT63"/>
    <mergeCell ref="AU61:AV61"/>
    <mergeCell ref="AW61:AX61"/>
    <mergeCell ref="AY61:AY63"/>
    <mergeCell ref="AZ61:BA61"/>
    <mergeCell ref="BB61:BC61"/>
    <mergeCell ref="AH61:AH63"/>
    <mergeCell ref="AI61:AJ61"/>
    <mergeCell ref="AK61:AL61"/>
    <mergeCell ref="AM61:AM63"/>
    <mergeCell ref="AN61:AO61"/>
    <mergeCell ref="AP61:AQ61"/>
    <mergeCell ref="AI62:AJ63"/>
    <mergeCell ref="CF63:CF67"/>
    <mergeCell ref="CG63:CG67"/>
    <mergeCell ref="CH63:CH67"/>
    <mergeCell ref="CI63:CI67"/>
    <mergeCell ref="CJ63:CJ67"/>
    <mergeCell ref="CK63:CK67"/>
    <mergeCell ref="BG62:BH63"/>
    <mergeCell ref="P63:Q63"/>
    <mergeCell ref="R63:S63"/>
    <mergeCell ref="T63:U63"/>
    <mergeCell ref="AB63:AC63"/>
    <mergeCell ref="AD63:AE63"/>
    <mergeCell ref="AF63:AG63"/>
    <mergeCell ref="AN63:AO63"/>
    <mergeCell ref="AP63:AQ63"/>
    <mergeCell ref="AR63:AS63"/>
    <mergeCell ref="AR62:AS62"/>
    <mergeCell ref="AU62:AV63"/>
    <mergeCell ref="AW62:AX63"/>
    <mergeCell ref="AZ62:BA62"/>
    <mergeCell ref="BB62:BC62"/>
    <mergeCell ref="BD62:BE62"/>
    <mergeCell ref="AZ63:BA63"/>
    <mergeCell ref="BB63:BC63"/>
    <mergeCell ref="BY64:CB68"/>
    <mergeCell ref="A65:L68"/>
    <mergeCell ref="M65:Q65"/>
    <mergeCell ref="R65:X65"/>
    <mergeCell ref="Y65:AC65"/>
    <mergeCell ref="AD65:AJ65"/>
    <mergeCell ref="AK65:AO65"/>
    <mergeCell ref="AT64:AV64"/>
    <mergeCell ref="AW64:AX64"/>
    <mergeCell ref="AY64:BC64"/>
    <mergeCell ref="BD64:BE64"/>
    <mergeCell ref="BF64:BH64"/>
    <mergeCell ref="BI64:BJ68"/>
    <mergeCell ref="AP65:AV65"/>
    <mergeCell ref="AW65:BA65"/>
    <mergeCell ref="BB65:BH65"/>
    <mergeCell ref="AR66:AS66"/>
    <mergeCell ref="AA64:AE64"/>
    <mergeCell ref="AF64:AG64"/>
    <mergeCell ref="AH64:AJ64"/>
    <mergeCell ref="AK64:AL64"/>
    <mergeCell ref="AM64:AQ64"/>
    <mergeCell ref="AR64:AS64"/>
    <mergeCell ref="A64:L64"/>
    <mergeCell ref="M66:N66"/>
    <mergeCell ref="O66:O68"/>
    <mergeCell ref="P66:Q66"/>
    <mergeCell ref="R66:S66"/>
    <mergeCell ref="T66:U66"/>
    <mergeCell ref="V66:V68"/>
    <mergeCell ref="BM64:BN68"/>
    <mergeCell ref="BO64:BR68"/>
    <mergeCell ref="BS64:BX68"/>
    <mergeCell ref="M64:N64"/>
    <mergeCell ref="O64:S64"/>
    <mergeCell ref="T64:U64"/>
    <mergeCell ref="V64:X64"/>
    <mergeCell ref="Y64:Z64"/>
    <mergeCell ref="W66:X66"/>
    <mergeCell ref="Y66:Z66"/>
    <mergeCell ref="AA66:AA68"/>
    <mergeCell ref="AB66:AC66"/>
    <mergeCell ref="AD66:AE66"/>
    <mergeCell ref="AF66:AG66"/>
    <mergeCell ref="AB67:AC67"/>
    <mergeCell ref="AD67:AE67"/>
    <mergeCell ref="AF67:AG67"/>
    <mergeCell ref="BD66:BE66"/>
    <mergeCell ref="BF66:BF68"/>
    <mergeCell ref="BG66:BH66"/>
    <mergeCell ref="BK66:BL66"/>
    <mergeCell ref="M67:N68"/>
    <mergeCell ref="P67:Q67"/>
    <mergeCell ref="R67:S67"/>
    <mergeCell ref="T67:U67"/>
    <mergeCell ref="W67:X68"/>
    <mergeCell ref="Y67:Z68"/>
    <mergeCell ref="AT66:AT68"/>
    <mergeCell ref="AU66:AV66"/>
    <mergeCell ref="AW66:AX66"/>
    <mergeCell ref="AY66:AY68"/>
    <mergeCell ref="AZ66:BA66"/>
    <mergeCell ref="BB66:BC66"/>
    <mergeCell ref="AH66:AH68"/>
    <mergeCell ref="AI66:AJ66"/>
    <mergeCell ref="AK66:AL66"/>
    <mergeCell ref="AM66:AM68"/>
    <mergeCell ref="AN66:AO66"/>
    <mergeCell ref="AP66:AQ66"/>
    <mergeCell ref="AI67:AJ68"/>
    <mergeCell ref="AK67:AL68"/>
    <mergeCell ref="BG67:BH68"/>
    <mergeCell ref="P68:Q68"/>
    <mergeCell ref="R68:S68"/>
    <mergeCell ref="T68:U68"/>
    <mergeCell ref="AB68:AC68"/>
    <mergeCell ref="AD68:AE68"/>
    <mergeCell ref="AF68:AG68"/>
    <mergeCell ref="AN68:AO68"/>
    <mergeCell ref="AP68:AQ68"/>
    <mergeCell ref="AR68:AS68"/>
    <mergeCell ref="AR67:AS67"/>
    <mergeCell ref="AU67:AV68"/>
    <mergeCell ref="AW67:AX68"/>
    <mergeCell ref="AZ67:BA67"/>
    <mergeCell ref="BB67:BC67"/>
    <mergeCell ref="BD67:BE67"/>
    <mergeCell ref="AZ68:BA68"/>
    <mergeCell ref="BB68:BC68"/>
    <mergeCell ref="BD68:BE68"/>
    <mergeCell ref="AN67:AO67"/>
    <mergeCell ref="AP67:AQ67"/>
  </mergeCells>
  <phoneticPr fontId="2"/>
  <pageMargins left="0.75" right="0.75" top="1" bottom="1" header="0.51200000000000001" footer="0.51200000000000001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Y21"/>
  <sheetViews>
    <sheetView zoomScale="110" zoomScaleNormal="110" workbookViewId="0">
      <selection activeCell="H3" sqref="H3"/>
    </sheetView>
  </sheetViews>
  <sheetFormatPr defaultColWidth="6.33203125" defaultRowHeight="13.5"/>
  <cols>
    <col min="1" max="1" width="4" style="49" customWidth="1"/>
    <col min="2" max="2" width="4.6640625" style="49" customWidth="1"/>
    <col min="3" max="3" width="19.6640625" style="49" customWidth="1"/>
    <col min="4" max="11" width="5.88671875" style="49" customWidth="1"/>
    <col min="12" max="256" width="6.33203125" style="49"/>
    <col min="257" max="257" width="4" style="49" customWidth="1"/>
    <col min="258" max="258" width="4.6640625" style="49" customWidth="1"/>
    <col min="259" max="259" width="19.6640625" style="49" customWidth="1"/>
    <col min="260" max="267" width="5.88671875" style="49" customWidth="1"/>
    <col min="268" max="512" width="6.33203125" style="49"/>
    <col min="513" max="513" width="4" style="49" customWidth="1"/>
    <col min="514" max="514" width="4.6640625" style="49" customWidth="1"/>
    <col min="515" max="515" width="19.6640625" style="49" customWidth="1"/>
    <col min="516" max="523" width="5.88671875" style="49" customWidth="1"/>
    <col min="524" max="768" width="6.33203125" style="49"/>
    <col min="769" max="769" width="4" style="49" customWidth="1"/>
    <col min="770" max="770" width="4.6640625" style="49" customWidth="1"/>
    <col min="771" max="771" width="19.6640625" style="49" customWidth="1"/>
    <col min="772" max="779" width="5.88671875" style="49" customWidth="1"/>
    <col min="780" max="1024" width="6.33203125" style="49"/>
    <col min="1025" max="1025" width="4" style="49" customWidth="1"/>
    <col min="1026" max="1026" width="4.6640625" style="49" customWidth="1"/>
    <col min="1027" max="1027" width="19.6640625" style="49" customWidth="1"/>
    <col min="1028" max="1035" width="5.88671875" style="49" customWidth="1"/>
    <col min="1036" max="1280" width="6.33203125" style="49"/>
    <col min="1281" max="1281" width="4" style="49" customWidth="1"/>
    <col min="1282" max="1282" width="4.6640625" style="49" customWidth="1"/>
    <col min="1283" max="1283" width="19.6640625" style="49" customWidth="1"/>
    <col min="1284" max="1291" width="5.88671875" style="49" customWidth="1"/>
    <col min="1292" max="1536" width="6.33203125" style="49"/>
    <col min="1537" max="1537" width="4" style="49" customWidth="1"/>
    <col min="1538" max="1538" width="4.6640625" style="49" customWidth="1"/>
    <col min="1539" max="1539" width="19.6640625" style="49" customWidth="1"/>
    <col min="1540" max="1547" width="5.88671875" style="49" customWidth="1"/>
    <col min="1548" max="1792" width="6.33203125" style="49"/>
    <col min="1793" max="1793" width="4" style="49" customWidth="1"/>
    <col min="1794" max="1794" width="4.6640625" style="49" customWidth="1"/>
    <col min="1795" max="1795" width="19.6640625" style="49" customWidth="1"/>
    <col min="1796" max="1803" width="5.88671875" style="49" customWidth="1"/>
    <col min="1804" max="2048" width="6.33203125" style="49"/>
    <col min="2049" max="2049" width="4" style="49" customWidth="1"/>
    <col min="2050" max="2050" width="4.6640625" style="49" customWidth="1"/>
    <col min="2051" max="2051" width="19.6640625" style="49" customWidth="1"/>
    <col min="2052" max="2059" width="5.88671875" style="49" customWidth="1"/>
    <col min="2060" max="2304" width="6.33203125" style="49"/>
    <col min="2305" max="2305" width="4" style="49" customWidth="1"/>
    <col min="2306" max="2306" width="4.6640625" style="49" customWidth="1"/>
    <col min="2307" max="2307" width="19.6640625" style="49" customWidth="1"/>
    <col min="2308" max="2315" width="5.88671875" style="49" customWidth="1"/>
    <col min="2316" max="2560" width="6.33203125" style="49"/>
    <col min="2561" max="2561" width="4" style="49" customWidth="1"/>
    <col min="2562" max="2562" width="4.6640625" style="49" customWidth="1"/>
    <col min="2563" max="2563" width="19.6640625" style="49" customWidth="1"/>
    <col min="2564" max="2571" width="5.88671875" style="49" customWidth="1"/>
    <col min="2572" max="2816" width="6.33203125" style="49"/>
    <col min="2817" max="2817" width="4" style="49" customWidth="1"/>
    <col min="2818" max="2818" width="4.6640625" style="49" customWidth="1"/>
    <col min="2819" max="2819" width="19.6640625" style="49" customWidth="1"/>
    <col min="2820" max="2827" width="5.88671875" style="49" customWidth="1"/>
    <col min="2828" max="3072" width="6.33203125" style="49"/>
    <col min="3073" max="3073" width="4" style="49" customWidth="1"/>
    <col min="3074" max="3074" width="4.6640625" style="49" customWidth="1"/>
    <col min="3075" max="3075" width="19.6640625" style="49" customWidth="1"/>
    <col min="3076" max="3083" width="5.88671875" style="49" customWidth="1"/>
    <col min="3084" max="3328" width="6.33203125" style="49"/>
    <col min="3329" max="3329" width="4" style="49" customWidth="1"/>
    <col min="3330" max="3330" width="4.6640625" style="49" customWidth="1"/>
    <col min="3331" max="3331" width="19.6640625" style="49" customWidth="1"/>
    <col min="3332" max="3339" width="5.88671875" style="49" customWidth="1"/>
    <col min="3340" max="3584" width="6.33203125" style="49"/>
    <col min="3585" max="3585" width="4" style="49" customWidth="1"/>
    <col min="3586" max="3586" width="4.6640625" style="49" customWidth="1"/>
    <col min="3587" max="3587" width="19.6640625" style="49" customWidth="1"/>
    <col min="3588" max="3595" width="5.88671875" style="49" customWidth="1"/>
    <col min="3596" max="3840" width="6.33203125" style="49"/>
    <col min="3841" max="3841" width="4" style="49" customWidth="1"/>
    <col min="3842" max="3842" width="4.6640625" style="49" customWidth="1"/>
    <col min="3843" max="3843" width="19.6640625" style="49" customWidth="1"/>
    <col min="3844" max="3851" width="5.88671875" style="49" customWidth="1"/>
    <col min="3852" max="4096" width="6.33203125" style="49"/>
    <col min="4097" max="4097" width="4" style="49" customWidth="1"/>
    <col min="4098" max="4098" width="4.6640625" style="49" customWidth="1"/>
    <col min="4099" max="4099" width="19.6640625" style="49" customWidth="1"/>
    <col min="4100" max="4107" width="5.88671875" style="49" customWidth="1"/>
    <col min="4108" max="4352" width="6.33203125" style="49"/>
    <col min="4353" max="4353" width="4" style="49" customWidth="1"/>
    <col min="4354" max="4354" width="4.6640625" style="49" customWidth="1"/>
    <col min="4355" max="4355" width="19.6640625" style="49" customWidth="1"/>
    <col min="4356" max="4363" width="5.88671875" style="49" customWidth="1"/>
    <col min="4364" max="4608" width="6.33203125" style="49"/>
    <col min="4609" max="4609" width="4" style="49" customWidth="1"/>
    <col min="4610" max="4610" width="4.6640625" style="49" customWidth="1"/>
    <col min="4611" max="4611" width="19.6640625" style="49" customWidth="1"/>
    <col min="4612" max="4619" width="5.88671875" style="49" customWidth="1"/>
    <col min="4620" max="4864" width="6.33203125" style="49"/>
    <col min="4865" max="4865" width="4" style="49" customWidth="1"/>
    <col min="4866" max="4866" width="4.6640625" style="49" customWidth="1"/>
    <col min="4867" max="4867" width="19.6640625" style="49" customWidth="1"/>
    <col min="4868" max="4875" width="5.88671875" style="49" customWidth="1"/>
    <col min="4876" max="5120" width="6.33203125" style="49"/>
    <col min="5121" max="5121" width="4" style="49" customWidth="1"/>
    <col min="5122" max="5122" width="4.6640625" style="49" customWidth="1"/>
    <col min="5123" max="5123" width="19.6640625" style="49" customWidth="1"/>
    <col min="5124" max="5131" width="5.88671875" style="49" customWidth="1"/>
    <col min="5132" max="5376" width="6.33203125" style="49"/>
    <col min="5377" max="5377" width="4" style="49" customWidth="1"/>
    <col min="5378" max="5378" width="4.6640625" style="49" customWidth="1"/>
    <col min="5379" max="5379" width="19.6640625" style="49" customWidth="1"/>
    <col min="5380" max="5387" width="5.88671875" style="49" customWidth="1"/>
    <col min="5388" max="5632" width="6.33203125" style="49"/>
    <col min="5633" max="5633" width="4" style="49" customWidth="1"/>
    <col min="5634" max="5634" width="4.6640625" style="49" customWidth="1"/>
    <col min="5635" max="5635" width="19.6640625" style="49" customWidth="1"/>
    <col min="5636" max="5643" width="5.88671875" style="49" customWidth="1"/>
    <col min="5644" max="5888" width="6.33203125" style="49"/>
    <col min="5889" max="5889" width="4" style="49" customWidth="1"/>
    <col min="5890" max="5890" width="4.6640625" style="49" customWidth="1"/>
    <col min="5891" max="5891" width="19.6640625" style="49" customWidth="1"/>
    <col min="5892" max="5899" width="5.88671875" style="49" customWidth="1"/>
    <col min="5900" max="6144" width="6.33203125" style="49"/>
    <col min="6145" max="6145" width="4" style="49" customWidth="1"/>
    <col min="6146" max="6146" width="4.6640625" style="49" customWidth="1"/>
    <col min="6147" max="6147" width="19.6640625" style="49" customWidth="1"/>
    <col min="6148" max="6155" width="5.88671875" style="49" customWidth="1"/>
    <col min="6156" max="6400" width="6.33203125" style="49"/>
    <col min="6401" max="6401" width="4" style="49" customWidth="1"/>
    <col min="6402" max="6402" width="4.6640625" style="49" customWidth="1"/>
    <col min="6403" max="6403" width="19.6640625" style="49" customWidth="1"/>
    <col min="6404" max="6411" width="5.88671875" style="49" customWidth="1"/>
    <col min="6412" max="6656" width="6.33203125" style="49"/>
    <col min="6657" max="6657" width="4" style="49" customWidth="1"/>
    <col min="6658" max="6658" width="4.6640625" style="49" customWidth="1"/>
    <col min="6659" max="6659" width="19.6640625" style="49" customWidth="1"/>
    <col min="6660" max="6667" width="5.88671875" style="49" customWidth="1"/>
    <col min="6668" max="6912" width="6.33203125" style="49"/>
    <col min="6913" max="6913" width="4" style="49" customWidth="1"/>
    <col min="6914" max="6914" width="4.6640625" style="49" customWidth="1"/>
    <col min="6915" max="6915" width="19.6640625" style="49" customWidth="1"/>
    <col min="6916" max="6923" width="5.88671875" style="49" customWidth="1"/>
    <col min="6924" max="7168" width="6.33203125" style="49"/>
    <col min="7169" max="7169" width="4" style="49" customWidth="1"/>
    <col min="7170" max="7170" width="4.6640625" style="49" customWidth="1"/>
    <col min="7171" max="7171" width="19.6640625" style="49" customWidth="1"/>
    <col min="7172" max="7179" width="5.88671875" style="49" customWidth="1"/>
    <col min="7180" max="7424" width="6.33203125" style="49"/>
    <col min="7425" max="7425" width="4" style="49" customWidth="1"/>
    <col min="7426" max="7426" width="4.6640625" style="49" customWidth="1"/>
    <col min="7427" max="7427" width="19.6640625" style="49" customWidth="1"/>
    <col min="7428" max="7435" width="5.88671875" style="49" customWidth="1"/>
    <col min="7436" max="7680" width="6.33203125" style="49"/>
    <col min="7681" max="7681" width="4" style="49" customWidth="1"/>
    <col min="7682" max="7682" width="4.6640625" style="49" customWidth="1"/>
    <col min="7683" max="7683" width="19.6640625" style="49" customWidth="1"/>
    <col min="7684" max="7691" width="5.88671875" style="49" customWidth="1"/>
    <col min="7692" max="7936" width="6.33203125" style="49"/>
    <col min="7937" max="7937" width="4" style="49" customWidth="1"/>
    <col min="7938" max="7938" width="4.6640625" style="49" customWidth="1"/>
    <col min="7939" max="7939" width="19.6640625" style="49" customWidth="1"/>
    <col min="7940" max="7947" width="5.88671875" style="49" customWidth="1"/>
    <col min="7948" max="8192" width="6.33203125" style="49"/>
    <col min="8193" max="8193" width="4" style="49" customWidth="1"/>
    <col min="8194" max="8194" width="4.6640625" style="49" customWidth="1"/>
    <col min="8195" max="8195" width="19.6640625" style="49" customWidth="1"/>
    <col min="8196" max="8203" width="5.88671875" style="49" customWidth="1"/>
    <col min="8204" max="8448" width="6.33203125" style="49"/>
    <col min="8449" max="8449" width="4" style="49" customWidth="1"/>
    <col min="8450" max="8450" width="4.6640625" style="49" customWidth="1"/>
    <col min="8451" max="8451" width="19.6640625" style="49" customWidth="1"/>
    <col min="8452" max="8459" width="5.88671875" style="49" customWidth="1"/>
    <col min="8460" max="8704" width="6.33203125" style="49"/>
    <col min="8705" max="8705" width="4" style="49" customWidth="1"/>
    <col min="8706" max="8706" width="4.6640625" style="49" customWidth="1"/>
    <col min="8707" max="8707" width="19.6640625" style="49" customWidth="1"/>
    <col min="8708" max="8715" width="5.88671875" style="49" customWidth="1"/>
    <col min="8716" max="8960" width="6.33203125" style="49"/>
    <col min="8961" max="8961" width="4" style="49" customWidth="1"/>
    <col min="8962" max="8962" width="4.6640625" style="49" customWidth="1"/>
    <col min="8963" max="8963" width="19.6640625" style="49" customWidth="1"/>
    <col min="8964" max="8971" width="5.88671875" style="49" customWidth="1"/>
    <col min="8972" max="9216" width="6.33203125" style="49"/>
    <col min="9217" max="9217" width="4" style="49" customWidth="1"/>
    <col min="9218" max="9218" width="4.6640625" style="49" customWidth="1"/>
    <col min="9219" max="9219" width="19.6640625" style="49" customWidth="1"/>
    <col min="9220" max="9227" width="5.88671875" style="49" customWidth="1"/>
    <col min="9228" max="9472" width="6.33203125" style="49"/>
    <col min="9473" max="9473" width="4" style="49" customWidth="1"/>
    <col min="9474" max="9474" width="4.6640625" style="49" customWidth="1"/>
    <col min="9475" max="9475" width="19.6640625" style="49" customWidth="1"/>
    <col min="9476" max="9483" width="5.88671875" style="49" customWidth="1"/>
    <col min="9484" max="9728" width="6.33203125" style="49"/>
    <col min="9729" max="9729" width="4" style="49" customWidth="1"/>
    <col min="9730" max="9730" width="4.6640625" style="49" customWidth="1"/>
    <col min="9731" max="9731" width="19.6640625" style="49" customWidth="1"/>
    <col min="9732" max="9739" width="5.88671875" style="49" customWidth="1"/>
    <col min="9740" max="9984" width="6.33203125" style="49"/>
    <col min="9985" max="9985" width="4" style="49" customWidth="1"/>
    <col min="9986" max="9986" width="4.6640625" style="49" customWidth="1"/>
    <col min="9987" max="9987" width="19.6640625" style="49" customWidth="1"/>
    <col min="9988" max="9995" width="5.88671875" style="49" customWidth="1"/>
    <col min="9996" max="10240" width="6.33203125" style="49"/>
    <col min="10241" max="10241" width="4" style="49" customWidth="1"/>
    <col min="10242" max="10242" width="4.6640625" style="49" customWidth="1"/>
    <col min="10243" max="10243" width="19.6640625" style="49" customWidth="1"/>
    <col min="10244" max="10251" width="5.88671875" style="49" customWidth="1"/>
    <col min="10252" max="10496" width="6.33203125" style="49"/>
    <col min="10497" max="10497" width="4" style="49" customWidth="1"/>
    <col min="10498" max="10498" width="4.6640625" style="49" customWidth="1"/>
    <col min="10499" max="10499" width="19.6640625" style="49" customWidth="1"/>
    <col min="10500" max="10507" width="5.88671875" style="49" customWidth="1"/>
    <col min="10508" max="10752" width="6.33203125" style="49"/>
    <col min="10753" max="10753" width="4" style="49" customWidth="1"/>
    <col min="10754" max="10754" width="4.6640625" style="49" customWidth="1"/>
    <col min="10755" max="10755" width="19.6640625" style="49" customWidth="1"/>
    <col min="10756" max="10763" width="5.88671875" style="49" customWidth="1"/>
    <col min="10764" max="11008" width="6.33203125" style="49"/>
    <col min="11009" max="11009" width="4" style="49" customWidth="1"/>
    <col min="11010" max="11010" width="4.6640625" style="49" customWidth="1"/>
    <col min="11011" max="11011" width="19.6640625" style="49" customWidth="1"/>
    <col min="11012" max="11019" width="5.88671875" style="49" customWidth="1"/>
    <col min="11020" max="11264" width="6.33203125" style="49"/>
    <col min="11265" max="11265" width="4" style="49" customWidth="1"/>
    <col min="11266" max="11266" width="4.6640625" style="49" customWidth="1"/>
    <col min="11267" max="11267" width="19.6640625" style="49" customWidth="1"/>
    <col min="11268" max="11275" width="5.88671875" style="49" customWidth="1"/>
    <col min="11276" max="11520" width="6.33203125" style="49"/>
    <col min="11521" max="11521" width="4" style="49" customWidth="1"/>
    <col min="11522" max="11522" width="4.6640625" style="49" customWidth="1"/>
    <col min="11523" max="11523" width="19.6640625" style="49" customWidth="1"/>
    <col min="11524" max="11531" width="5.88671875" style="49" customWidth="1"/>
    <col min="11532" max="11776" width="6.33203125" style="49"/>
    <col min="11777" max="11777" width="4" style="49" customWidth="1"/>
    <col min="11778" max="11778" width="4.6640625" style="49" customWidth="1"/>
    <col min="11779" max="11779" width="19.6640625" style="49" customWidth="1"/>
    <col min="11780" max="11787" width="5.88671875" style="49" customWidth="1"/>
    <col min="11788" max="12032" width="6.33203125" style="49"/>
    <col min="12033" max="12033" width="4" style="49" customWidth="1"/>
    <col min="12034" max="12034" width="4.6640625" style="49" customWidth="1"/>
    <col min="12035" max="12035" width="19.6640625" style="49" customWidth="1"/>
    <col min="12036" max="12043" width="5.88671875" style="49" customWidth="1"/>
    <col min="12044" max="12288" width="6.33203125" style="49"/>
    <col min="12289" max="12289" width="4" style="49" customWidth="1"/>
    <col min="12290" max="12290" width="4.6640625" style="49" customWidth="1"/>
    <col min="12291" max="12291" width="19.6640625" style="49" customWidth="1"/>
    <col min="12292" max="12299" width="5.88671875" style="49" customWidth="1"/>
    <col min="12300" max="12544" width="6.33203125" style="49"/>
    <col min="12545" max="12545" width="4" style="49" customWidth="1"/>
    <col min="12546" max="12546" width="4.6640625" style="49" customWidth="1"/>
    <col min="12547" max="12547" width="19.6640625" style="49" customWidth="1"/>
    <col min="12548" max="12555" width="5.88671875" style="49" customWidth="1"/>
    <col min="12556" max="12800" width="6.33203125" style="49"/>
    <col min="12801" max="12801" width="4" style="49" customWidth="1"/>
    <col min="12802" max="12802" width="4.6640625" style="49" customWidth="1"/>
    <col min="12803" max="12803" width="19.6640625" style="49" customWidth="1"/>
    <col min="12804" max="12811" width="5.88671875" style="49" customWidth="1"/>
    <col min="12812" max="13056" width="6.33203125" style="49"/>
    <col min="13057" max="13057" width="4" style="49" customWidth="1"/>
    <col min="13058" max="13058" width="4.6640625" style="49" customWidth="1"/>
    <col min="13059" max="13059" width="19.6640625" style="49" customWidth="1"/>
    <col min="13060" max="13067" width="5.88671875" style="49" customWidth="1"/>
    <col min="13068" max="13312" width="6.33203125" style="49"/>
    <col min="13313" max="13313" width="4" style="49" customWidth="1"/>
    <col min="13314" max="13314" width="4.6640625" style="49" customWidth="1"/>
    <col min="13315" max="13315" width="19.6640625" style="49" customWidth="1"/>
    <col min="13316" max="13323" width="5.88671875" style="49" customWidth="1"/>
    <col min="13324" max="13568" width="6.33203125" style="49"/>
    <col min="13569" max="13569" width="4" style="49" customWidth="1"/>
    <col min="13570" max="13570" width="4.6640625" style="49" customWidth="1"/>
    <col min="13571" max="13571" width="19.6640625" style="49" customWidth="1"/>
    <col min="13572" max="13579" width="5.88671875" style="49" customWidth="1"/>
    <col min="13580" max="13824" width="6.33203125" style="49"/>
    <col min="13825" max="13825" width="4" style="49" customWidth="1"/>
    <col min="13826" max="13826" width="4.6640625" style="49" customWidth="1"/>
    <col min="13827" max="13827" width="19.6640625" style="49" customWidth="1"/>
    <col min="13828" max="13835" width="5.88671875" style="49" customWidth="1"/>
    <col min="13836" max="14080" width="6.33203125" style="49"/>
    <col min="14081" max="14081" width="4" style="49" customWidth="1"/>
    <col min="14082" max="14082" width="4.6640625" style="49" customWidth="1"/>
    <col min="14083" max="14083" width="19.6640625" style="49" customWidth="1"/>
    <col min="14084" max="14091" width="5.88671875" style="49" customWidth="1"/>
    <col min="14092" max="14336" width="6.33203125" style="49"/>
    <col min="14337" max="14337" width="4" style="49" customWidth="1"/>
    <col min="14338" max="14338" width="4.6640625" style="49" customWidth="1"/>
    <col min="14339" max="14339" width="19.6640625" style="49" customWidth="1"/>
    <col min="14340" max="14347" width="5.88671875" style="49" customWidth="1"/>
    <col min="14348" max="14592" width="6.33203125" style="49"/>
    <col min="14593" max="14593" width="4" style="49" customWidth="1"/>
    <col min="14594" max="14594" width="4.6640625" style="49" customWidth="1"/>
    <col min="14595" max="14595" width="19.6640625" style="49" customWidth="1"/>
    <col min="14596" max="14603" width="5.88671875" style="49" customWidth="1"/>
    <col min="14604" max="14848" width="6.33203125" style="49"/>
    <col min="14849" max="14849" width="4" style="49" customWidth="1"/>
    <col min="14850" max="14850" width="4.6640625" style="49" customWidth="1"/>
    <col min="14851" max="14851" width="19.6640625" style="49" customWidth="1"/>
    <col min="14852" max="14859" width="5.88671875" style="49" customWidth="1"/>
    <col min="14860" max="15104" width="6.33203125" style="49"/>
    <col min="15105" max="15105" width="4" style="49" customWidth="1"/>
    <col min="15106" max="15106" width="4.6640625" style="49" customWidth="1"/>
    <col min="15107" max="15107" width="19.6640625" style="49" customWidth="1"/>
    <col min="15108" max="15115" width="5.88671875" style="49" customWidth="1"/>
    <col min="15116" max="15360" width="6.33203125" style="49"/>
    <col min="15361" max="15361" width="4" style="49" customWidth="1"/>
    <col min="15362" max="15362" width="4.6640625" style="49" customWidth="1"/>
    <col min="15363" max="15363" width="19.6640625" style="49" customWidth="1"/>
    <col min="15364" max="15371" width="5.88671875" style="49" customWidth="1"/>
    <col min="15372" max="15616" width="6.33203125" style="49"/>
    <col min="15617" max="15617" width="4" style="49" customWidth="1"/>
    <col min="15618" max="15618" width="4.6640625" style="49" customWidth="1"/>
    <col min="15619" max="15619" width="19.6640625" style="49" customWidth="1"/>
    <col min="15620" max="15627" width="5.88671875" style="49" customWidth="1"/>
    <col min="15628" max="15872" width="6.33203125" style="49"/>
    <col min="15873" max="15873" width="4" style="49" customWidth="1"/>
    <col min="15874" max="15874" width="4.6640625" style="49" customWidth="1"/>
    <col min="15875" max="15875" width="19.6640625" style="49" customWidth="1"/>
    <col min="15876" max="15883" width="5.88671875" style="49" customWidth="1"/>
    <col min="15884" max="16128" width="6.33203125" style="49"/>
    <col min="16129" max="16129" width="4" style="49" customWidth="1"/>
    <col min="16130" max="16130" width="4.6640625" style="49" customWidth="1"/>
    <col min="16131" max="16131" width="19.6640625" style="49" customWidth="1"/>
    <col min="16132" max="16139" width="5.88671875" style="49" customWidth="1"/>
    <col min="16140" max="16384" width="6.33203125" style="49"/>
  </cols>
  <sheetData>
    <row r="1" spans="1:5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51" s="6" customFormat="1" ht="43.5" customHeight="1">
      <c r="A2" s="59"/>
      <c r="B2" s="60" t="s">
        <v>67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5"/>
      <c r="AX2" s="5"/>
      <c r="AY2" s="5"/>
    </row>
    <row r="3" spans="1:51" ht="25.5">
      <c r="A3" s="58"/>
      <c r="B3" s="61" t="s">
        <v>37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51" ht="14.25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51" ht="24" customHeight="1" thickBot="1">
      <c r="A5" s="62"/>
      <c r="B5" s="63" t="s">
        <v>74</v>
      </c>
      <c r="C5" s="64" t="s">
        <v>12</v>
      </c>
      <c r="D5" s="65" t="s">
        <v>38</v>
      </c>
      <c r="E5" s="66" t="s">
        <v>39</v>
      </c>
      <c r="F5" s="67" t="s">
        <v>31</v>
      </c>
      <c r="G5" s="68" t="s">
        <v>40</v>
      </c>
      <c r="H5" s="69" t="s">
        <v>17</v>
      </c>
      <c r="I5" s="67" t="s">
        <v>41</v>
      </c>
      <c r="J5" s="68" t="s">
        <v>42</v>
      </c>
      <c r="K5" s="69" t="s">
        <v>43</v>
      </c>
      <c r="L5" s="58"/>
    </row>
    <row r="6" spans="1:51" ht="27" customHeight="1">
      <c r="A6" s="62"/>
      <c r="B6" s="70">
        <v>2</v>
      </c>
      <c r="C6" s="71" t="s">
        <v>75</v>
      </c>
      <c r="D6" s="72">
        <v>3</v>
      </c>
      <c r="E6" s="73">
        <v>1</v>
      </c>
      <c r="F6" s="74">
        <v>6</v>
      </c>
      <c r="G6" s="74">
        <v>2</v>
      </c>
      <c r="H6" s="75">
        <f>IF(G6=0,"8/0",(F6)/(G6))</f>
        <v>3</v>
      </c>
      <c r="I6" s="74">
        <v>111</v>
      </c>
      <c r="J6" s="74">
        <v>82</v>
      </c>
      <c r="K6" s="76">
        <f>I6/J6</f>
        <v>1.3536585365853659</v>
      </c>
      <c r="L6" s="58"/>
    </row>
    <row r="7" spans="1:51" ht="27" customHeight="1">
      <c r="A7" s="62"/>
      <c r="B7" s="77">
        <v>4</v>
      </c>
      <c r="C7" s="95" t="s">
        <v>76</v>
      </c>
      <c r="D7" s="78">
        <v>3</v>
      </c>
      <c r="E7" s="79">
        <v>1</v>
      </c>
      <c r="F7" s="80">
        <v>6</v>
      </c>
      <c r="G7" s="81">
        <v>3</v>
      </c>
      <c r="H7" s="82">
        <f t="shared" ref="H7:H14" si="0">IF(G7=0,"8/0",(F7)/(G7))</f>
        <v>2</v>
      </c>
      <c r="I7" s="80">
        <v>120</v>
      </c>
      <c r="J7" s="83">
        <v>111</v>
      </c>
      <c r="K7" s="84">
        <f t="shared" ref="K7:K14" si="1">I7/J7</f>
        <v>1.0810810810810811</v>
      </c>
      <c r="L7" s="58"/>
    </row>
    <row r="8" spans="1:51" ht="27" customHeight="1">
      <c r="A8" s="62"/>
      <c r="B8" s="77">
        <v>9</v>
      </c>
      <c r="C8" s="85" t="s">
        <v>78</v>
      </c>
      <c r="D8" s="78">
        <v>1</v>
      </c>
      <c r="E8" s="79">
        <v>3</v>
      </c>
      <c r="F8" s="80">
        <v>2</v>
      </c>
      <c r="G8" s="81">
        <v>7</v>
      </c>
      <c r="H8" s="82">
        <f t="shared" si="0"/>
        <v>0.2857142857142857</v>
      </c>
      <c r="I8" s="80">
        <v>106</v>
      </c>
      <c r="J8" s="83">
        <v>124</v>
      </c>
      <c r="K8" s="84">
        <f t="shared" si="1"/>
        <v>0.85483870967741937</v>
      </c>
      <c r="L8" s="58"/>
    </row>
    <row r="9" spans="1:51" ht="27" customHeight="1">
      <c r="A9" s="62"/>
      <c r="B9" s="98">
        <v>1</v>
      </c>
      <c r="C9" s="85" t="s">
        <v>81</v>
      </c>
      <c r="D9" s="78">
        <v>4</v>
      </c>
      <c r="E9" s="79">
        <v>0</v>
      </c>
      <c r="F9" s="80">
        <v>8</v>
      </c>
      <c r="G9" s="81">
        <v>1</v>
      </c>
      <c r="H9" s="82">
        <f t="shared" si="0"/>
        <v>8</v>
      </c>
      <c r="I9" s="80">
        <v>132</v>
      </c>
      <c r="J9" s="83">
        <v>100</v>
      </c>
      <c r="K9" s="84">
        <f t="shared" si="1"/>
        <v>1.32</v>
      </c>
      <c r="L9" s="58"/>
    </row>
    <row r="10" spans="1:51" ht="27" customHeight="1">
      <c r="A10" s="62"/>
      <c r="B10" s="77">
        <v>8</v>
      </c>
      <c r="C10" s="85" t="s">
        <v>86</v>
      </c>
      <c r="D10" s="78">
        <v>1</v>
      </c>
      <c r="E10" s="79">
        <v>3</v>
      </c>
      <c r="F10" s="80">
        <v>2</v>
      </c>
      <c r="G10" s="81">
        <v>6</v>
      </c>
      <c r="H10" s="82">
        <f t="shared" si="0"/>
        <v>0.33333333333333331</v>
      </c>
      <c r="I10" s="80">
        <v>96</v>
      </c>
      <c r="J10" s="83">
        <v>118</v>
      </c>
      <c r="K10" s="84">
        <f t="shared" si="1"/>
        <v>0.81355932203389836</v>
      </c>
      <c r="L10" s="58"/>
    </row>
    <row r="11" spans="1:51" ht="27" customHeight="1">
      <c r="A11" s="62"/>
      <c r="B11" s="77">
        <v>10</v>
      </c>
      <c r="C11" s="85" t="s">
        <v>87</v>
      </c>
      <c r="D11" s="78">
        <v>0</v>
      </c>
      <c r="E11" s="79">
        <v>4</v>
      </c>
      <c r="F11" s="80">
        <v>1</v>
      </c>
      <c r="G11" s="81">
        <v>8</v>
      </c>
      <c r="H11" s="82">
        <f t="shared" si="0"/>
        <v>0.125</v>
      </c>
      <c r="I11" s="80">
        <v>103</v>
      </c>
      <c r="J11" s="83">
        <v>136</v>
      </c>
      <c r="K11" s="84">
        <f t="shared" si="1"/>
        <v>0.75735294117647056</v>
      </c>
      <c r="L11" s="58"/>
    </row>
    <row r="12" spans="1:51" ht="27" customHeight="1">
      <c r="A12" s="62"/>
      <c r="B12" s="77">
        <v>5</v>
      </c>
      <c r="C12" s="85" t="s">
        <v>83</v>
      </c>
      <c r="D12" s="78">
        <v>2</v>
      </c>
      <c r="E12" s="79">
        <v>2</v>
      </c>
      <c r="F12" s="80">
        <v>5</v>
      </c>
      <c r="G12" s="81">
        <v>4</v>
      </c>
      <c r="H12" s="82">
        <f t="shared" si="0"/>
        <v>1.25</v>
      </c>
      <c r="I12" s="80">
        <v>115</v>
      </c>
      <c r="J12" s="83">
        <v>112</v>
      </c>
      <c r="K12" s="84">
        <f t="shared" si="1"/>
        <v>1.0267857142857142</v>
      </c>
      <c r="L12" s="58"/>
    </row>
    <row r="13" spans="1:51" ht="27" customHeight="1">
      <c r="A13" s="62"/>
      <c r="B13" s="77">
        <v>7</v>
      </c>
      <c r="C13" s="85" t="s">
        <v>85</v>
      </c>
      <c r="D13" s="78">
        <v>1</v>
      </c>
      <c r="E13" s="79">
        <v>3</v>
      </c>
      <c r="F13" s="80">
        <v>4</v>
      </c>
      <c r="G13" s="81">
        <v>6</v>
      </c>
      <c r="H13" s="82">
        <f t="shared" si="0"/>
        <v>0.66666666666666663</v>
      </c>
      <c r="I13" s="80">
        <v>122</v>
      </c>
      <c r="J13" s="83">
        <v>136</v>
      </c>
      <c r="K13" s="84">
        <f t="shared" si="1"/>
        <v>0.8970588235294118</v>
      </c>
      <c r="L13" s="58"/>
    </row>
    <row r="14" spans="1:51" ht="27" customHeight="1">
      <c r="A14" s="62"/>
      <c r="B14" s="77">
        <v>6</v>
      </c>
      <c r="C14" s="85" t="s">
        <v>84</v>
      </c>
      <c r="D14" s="78">
        <v>2</v>
      </c>
      <c r="E14" s="79">
        <v>2</v>
      </c>
      <c r="F14" s="80">
        <v>4</v>
      </c>
      <c r="G14" s="81">
        <v>5</v>
      </c>
      <c r="H14" s="82">
        <f t="shared" si="0"/>
        <v>0.8</v>
      </c>
      <c r="I14" s="80">
        <v>118</v>
      </c>
      <c r="J14" s="83">
        <v>120</v>
      </c>
      <c r="K14" s="84">
        <f t="shared" si="1"/>
        <v>0.98333333333333328</v>
      </c>
      <c r="L14" s="58"/>
    </row>
    <row r="15" spans="1:51" ht="27" customHeight="1" thickBot="1">
      <c r="A15" s="62"/>
      <c r="B15" s="99">
        <v>3</v>
      </c>
      <c r="C15" s="86" t="s">
        <v>82</v>
      </c>
      <c r="D15" s="87">
        <v>3</v>
      </c>
      <c r="E15" s="88">
        <v>1</v>
      </c>
      <c r="F15" s="89">
        <v>7</v>
      </c>
      <c r="G15" s="90">
        <v>3</v>
      </c>
      <c r="H15" s="91">
        <f>IF(G15=0,"8/0",(F15)/(G15))</f>
        <v>2.3333333333333335</v>
      </c>
      <c r="I15" s="89">
        <v>140</v>
      </c>
      <c r="J15" s="92">
        <v>124</v>
      </c>
      <c r="K15" s="93">
        <f>I15/J15</f>
        <v>1.1290322580645162</v>
      </c>
      <c r="L15" s="58"/>
    </row>
    <row r="16" spans="1:51" ht="18.7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8"/>
    </row>
    <row r="17" spans="1:12" ht="18.7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58"/>
    </row>
    <row r="18" spans="1:12" ht="18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58"/>
    </row>
    <row r="19" spans="1:12" ht="18.7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</row>
    <row r="20" spans="1:12" ht="18.7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2" ht="18.75" customHeight="1"/>
  </sheetData>
  <phoneticPr fontId="2"/>
  <pageMargins left="0.75" right="0.75" top="1" bottom="1" header="0.51200000000000001" footer="0.5120000000000000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P43"/>
  <sheetViews>
    <sheetView topLeftCell="A10" workbookViewId="0">
      <selection activeCell="BM44" sqref="BM44"/>
    </sheetView>
  </sheetViews>
  <sheetFormatPr defaultColWidth="6.33203125" defaultRowHeight="13.5"/>
  <cols>
    <col min="1" max="57" width="1.33203125" style="49" customWidth="1"/>
    <col min="58" max="58" width="2.5546875" style="49" customWidth="1"/>
    <col min="59" max="83" width="1.33203125" style="49" customWidth="1"/>
    <col min="84" max="256" width="6.33203125" style="49"/>
    <col min="257" max="339" width="1.33203125" style="49" customWidth="1"/>
    <col min="340" max="512" width="6.33203125" style="49"/>
    <col min="513" max="595" width="1.33203125" style="49" customWidth="1"/>
    <col min="596" max="768" width="6.33203125" style="49"/>
    <col min="769" max="851" width="1.33203125" style="49" customWidth="1"/>
    <col min="852" max="1024" width="6.33203125" style="49"/>
    <col min="1025" max="1107" width="1.33203125" style="49" customWidth="1"/>
    <col min="1108" max="1280" width="6.33203125" style="49"/>
    <col min="1281" max="1363" width="1.33203125" style="49" customWidth="1"/>
    <col min="1364" max="1536" width="6.33203125" style="49"/>
    <col min="1537" max="1619" width="1.33203125" style="49" customWidth="1"/>
    <col min="1620" max="1792" width="6.33203125" style="49"/>
    <col min="1793" max="1875" width="1.33203125" style="49" customWidth="1"/>
    <col min="1876" max="2048" width="6.33203125" style="49"/>
    <col min="2049" max="2131" width="1.33203125" style="49" customWidth="1"/>
    <col min="2132" max="2304" width="6.33203125" style="49"/>
    <col min="2305" max="2387" width="1.33203125" style="49" customWidth="1"/>
    <col min="2388" max="2560" width="6.33203125" style="49"/>
    <col min="2561" max="2643" width="1.33203125" style="49" customWidth="1"/>
    <col min="2644" max="2816" width="6.33203125" style="49"/>
    <col min="2817" max="2899" width="1.33203125" style="49" customWidth="1"/>
    <col min="2900" max="3072" width="6.33203125" style="49"/>
    <col min="3073" max="3155" width="1.33203125" style="49" customWidth="1"/>
    <col min="3156" max="3328" width="6.33203125" style="49"/>
    <col min="3329" max="3411" width="1.33203125" style="49" customWidth="1"/>
    <col min="3412" max="3584" width="6.33203125" style="49"/>
    <col min="3585" max="3667" width="1.33203125" style="49" customWidth="1"/>
    <col min="3668" max="3840" width="6.33203125" style="49"/>
    <col min="3841" max="3923" width="1.33203125" style="49" customWidth="1"/>
    <col min="3924" max="4096" width="6.33203125" style="49"/>
    <col min="4097" max="4179" width="1.33203125" style="49" customWidth="1"/>
    <col min="4180" max="4352" width="6.33203125" style="49"/>
    <col min="4353" max="4435" width="1.33203125" style="49" customWidth="1"/>
    <col min="4436" max="4608" width="6.33203125" style="49"/>
    <col min="4609" max="4691" width="1.33203125" style="49" customWidth="1"/>
    <col min="4692" max="4864" width="6.33203125" style="49"/>
    <col min="4865" max="4947" width="1.33203125" style="49" customWidth="1"/>
    <col min="4948" max="5120" width="6.33203125" style="49"/>
    <col min="5121" max="5203" width="1.33203125" style="49" customWidth="1"/>
    <col min="5204" max="5376" width="6.33203125" style="49"/>
    <col min="5377" max="5459" width="1.33203125" style="49" customWidth="1"/>
    <col min="5460" max="5632" width="6.33203125" style="49"/>
    <col min="5633" max="5715" width="1.33203125" style="49" customWidth="1"/>
    <col min="5716" max="5888" width="6.33203125" style="49"/>
    <col min="5889" max="5971" width="1.33203125" style="49" customWidth="1"/>
    <col min="5972" max="6144" width="6.33203125" style="49"/>
    <col min="6145" max="6227" width="1.33203125" style="49" customWidth="1"/>
    <col min="6228" max="6400" width="6.33203125" style="49"/>
    <col min="6401" max="6483" width="1.33203125" style="49" customWidth="1"/>
    <col min="6484" max="6656" width="6.33203125" style="49"/>
    <col min="6657" max="6739" width="1.33203125" style="49" customWidth="1"/>
    <col min="6740" max="6912" width="6.33203125" style="49"/>
    <col min="6913" max="6995" width="1.33203125" style="49" customWidth="1"/>
    <col min="6996" max="7168" width="6.33203125" style="49"/>
    <col min="7169" max="7251" width="1.33203125" style="49" customWidth="1"/>
    <col min="7252" max="7424" width="6.33203125" style="49"/>
    <col min="7425" max="7507" width="1.33203125" style="49" customWidth="1"/>
    <col min="7508" max="7680" width="6.33203125" style="49"/>
    <col min="7681" max="7763" width="1.33203125" style="49" customWidth="1"/>
    <col min="7764" max="7936" width="6.33203125" style="49"/>
    <col min="7937" max="8019" width="1.33203125" style="49" customWidth="1"/>
    <col min="8020" max="8192" width="6.33203125" style="49"/>
    <col min="8193" max="8275" width="1.33203125" style="49" customWidth="1"/>
    <col min="8276" max="8448" width="6.33203125" style="49"/>
    <col min="8449" max="8531" width="1.33203125" style="49" customWidth="1"/>
    <col min="8532" max="8704" width="6.33203125" style="49"/>
    <col min="8705" max="8787" width="1.33203125" style="49" customWidth="1"/>
    <col min="8788" max="8960" width="6.33203125" style="49"/>
    <col min="8961" max="9043" width="1.33203125" style="49" customWidth="1"/>
    <col min="9044" max="9216" width="6.33203125" style="49"/>
    <col min="9217" max="9299" width="1.33203125" style="49" customWidth="1"/>
    <col min="9300" max="9472" width="6.33203125" style="49"/>
    <col min="9473" max="9555" width="1.33203125" style="49" customWidth="1"/>
    <col min="9556" max="9728" width="6.33203125" style="49"/>
    <col min="9729" max="9811" width="1.33203125" style="49" customWidth="1"/>
    <col min="9812" max="9984" width="6.33203125" style="49"/>
    <col min="9985" max="10067" width="1.33203125" style="49" customWidth="1"/>
    <col min="10068" max="10240" width="6.33203125" style="49"/>
    <col min="10241" max="10323" width="1.33203125" style="49" customWidth="1"/>
    <col min="10324" max="10496" width="6.33203125" style="49"/>
    <col min="10497" max="10579" width="1.33203125" style="49" customWidth="1"/>
    <col min="10580" max="10752" width="6.33203125" style="49"/>
    <col min="10753" max="10835" width="1.33203125" style="49" customWidth="1"/>
    <col min="10836" max="11008" width="6.33203125" style="49"/>
    <col min="11009" max="11091" width="1.33203125" style="49" customWidth="1"/>
    <col min="11092" max="11264" width="6.33203125" style="49"/>
    <col min="11265" max="11347" width="1.33203125" style="49" customWidth="1"/>
    <col min="11348" max="11520" width="6.33203125" style="49"/>
    <col min="11521" max="11603" width="1.33203125" style="49" customWidth="1"/>
    <col min="11604" max="11776" width="6.33203125" style="49"/>
    <col min="11777" max="11859" width="1.33203125" style="49" customWidth="1"/>
    <col min="11860" max="12032" width="6.33203125" style="49"/>
    <col min="12033" max="12115" width="1.33203125" style="49" customWidth="1"/>
    <col min="12116" max="12288" width="6.33203125" style="49"/>
    <col min="12289" max="12371" width="1.33203125" style="49" customWidth="1"/>
    <col min="12372" max="12544" width="6.33203125" style="49"/>
    <col min="12545" max="12627" width="1.33203125" style="49" customWidth="1"/>
    <col min="12628" max="12800" width="6.33203125" style="49"/>
    <col min="12801" max="12883" width="1.33203125" style="49" customWidth="1"/>
    <col min="12884" max="13056" width="6.33203125" style="49"/>
    <col min="13057" max="13139" width="1.33203125" style="49" customWidth="1"/>
    <col min="13140" max="13312" width="6.33203125" style="49"/>
    <col min="13313" max="13395" width="1.33203125" style="49" customWidth="1"/>
    <col min="13396" max="13568" width="6.33203125" style="49"/>
    <col min="13569" max="13651" width="1.33203125" style="49" customWidth="1"/>
    <col min="13652" max="13824" width="6.33203125" style="49"/>
    <col min="13825" max="13907" width="1.33203125" style="49" customWidth="1"/>
    <col min="13908" max="14080" width="6.33203125" style="49"/>
    <col min="14081" max="14163" width="1.33203125" style="49" customWidth="1"/>
    <col min="14164" max="14336" width="6.33203125" style="49"/>
    <col min="14337" max="14419" width="1.33203125" style="49" customWidth="1"/>
    <col min="14420" max="14592" width="6.33203125" style="49"/>
    <col min="14593" max="14675" width="1.33203125" style="49" customWidth="1"/>
    <col min="14676" max="14848" width="6.33203125" style="49"/>
    <col min="14849" max="14931" width="1.33203125" style="49" customWidth="1"/>
    <col min="14932" max="15104" width="6.33203125" style="49"/>
    <col min="15105" max="15187" width="1.33203125" style="49" customWidth="1"/>
    <col min="15188" max="15360" width="6.33203125" style="49"/>
    <col min="15361" max="15443" width="1.33203125" style="49" customWidth="1"/>
    <col min="15444" max="15616" width="6.33203125" style="49"/>
    <col min="15617" max="15699" width="1.33203125" style="49" customWidth="1"/>
    <col min="15700" max="15872" width="6.33203125" style="49"/>
    <col min="15873" max="15955" width="1.33203125" style="49" customWidth="1"/>
    <col min="15956" max="16128" width="6.33203125" style="49"/>
    <col min="16129" max="16211" width="1.33203125" style="49" customWidth="1"/>
    <col min="16212" max="16384" width="6.33203125" style="49"/>
  </cols>
  <sheetData>
    <row r="1" spans="1:68" ht="21">
      <c r="A1" s="60" t="s">
        <v>67</v>
      </c>
    </row>
    <row r="2" spans="1:68" ht="12.95" customHeight="1">
      <c r="A2" s="246" t="s">
        <v>59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68" ht="12.95" customHeight="1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</row>
    <row r="4" spans="1:68" ht="12.9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</row>
    <row r="5" spans="1:68" ht="13.5" customHeight="1">
      <c r="A5" s="375" t="s">
        <v>12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7"/>
      <c r="M5" s="384" t="s">
        <v>13</v>
      </c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6"/>
      <c r="Y5" s="384" t="s">
        <v>14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  <c r="AK5" s="384" t="s">
        <v>15</v>
      </c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6"/>
      <c r="AW5" s="365" t="s">
        <v>16</v>
      </c>
      <c r="AX5" s="366"/>
      <c r="AY5" s="366"/>
      <c r="AZ5" s="366"/>
      <c r="BA5" s="366"/>
      <c r="BB5" s="367"/>
      <c r="BC5" s="365" t="s">
        <v>17</v>
      </c>
      <c r="BD5" s="366"/>
      <c r="BE5" s="366"/>
      <c r="BF5" s="367"/>
      <c r="BG5" s="365" t="s">
        <v>18</v>
      </c>
      <c r="BH5" s="366"/>
      <c r="BI5" s="366"/>
      <c r="BJ5" s="366"/>
      <c r="BK5" s="366"/>
      <c r="BL5" s="367"/>
      <c r="BM5" s="365" t="s">
        <v>19</v>
      </c>
      <c r="BN5" s="366"/>
      <c r="BO5" s="366"/>
      <c r="BP5" s="367"/>
    </row>
    <row r="6" spans="1:68" ht="13.5" customHeight="1">
      <c r="A6" s="378"/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80"/>
      <c r="M6" s="359" t="str">
        <f>IF(A9="","",A9)</f>
        <v>清美クラブ</v>
      </c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1"/>
      <c r="Y6" s="359" t="str">
        <f>IF(A14="","",A14)</f>
        <v>零　ZERO</v>
      </c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1"/>
      <c r="AK6" s="359" t="str">
        <f>IF(A19="","",A19)</f>
        <v>ＣＨＡＲＡ</v>
      </c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1"/>
      <c r="AW6" s="368"/>
      <c r="AX6" s="369"/>
      <c r="AY6" s="369"/>
      <c r="AZ6" s="369"/>
      <c r="BA6" s="370"/>
      <c r="BB6" s="371"/>
      <c r="BC6" s="368"/>
      <c r="BD6" s="369"/>
      <c r="BE6" s="369"/>
      <c r="BF6" s="371"/>
      <c r="BG6" s="368"/>
      <c r="BH6" s="369"/>
      <c r="BI6" s="369"/>
      <c r="BJ6" s="369"/>
      <c r="BK6" s="370"/>
      <c r="BL6" s="371"/>
      <c r="BM6" s="368"/>
      <c r="BN6" s="369"/>
      <c r="BO6" s="369"/>
      <c r="BP6" s="371"/>
    </row>
    <row r="7" spans="1:68" ht="13.5" customHeight="1">
      <c r="A7" s="381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3"/>
      <c r="M7" s="362"/>
      <c r="N7" s="363"/>
      <c r="O7" s="363"/>
      <c r="P7" s="363"/>
      <c r="Q7" s="363"/>
      <c r="R7" s="363"/>
      <c r="S7" s="363"/>
      <c r="T7" s="363"/>
      <c r="U7" s="363"/>
      <c r="V7" s="363"/>
      <c r="W7" s="363"/>
      <c r="X7" s="364"/>
      <c r="Y7" s="362"/>
      <c r="Z7" s="363"/>
      <c r="AA7" s="363"/>
      <c r="AB7" s="363"/>
      <c r="AC7" s="363"/>
      <c r="AD7" s="363"/>
      <c r="AE7" s="363"/>
      <c r="AF7" s="363"/>
      <c r="AG7" s="363"/>
      <c r="AH7" s="363"/>
      <c r="AI7" s="363"/>
      <c r="AJ7" s="364"/>
      <c r="AK7" s="362"/>
      <c r="AL7" s="363"/>
      <c r="AM7" s="363"/>
      <c r="AN7" s="363"/>
      <c r="AO7" s="363"/>
      <c r="AP7" s="363"/>
      <c r="AQ7" s="363"/>
      <c r="AR7" s="363"/>
      <c r="AS7" s="363"/>
      <c r="AT7" s="363"/>
      <c r="AU7" s="363"/>
      <c r="AV7" s="364"/>
      <c r="AW7" s="372"/>
      <c r="AX7" s="373"/>
      <c r="AY7" s="373"/>
      <c r="AZ7" s="373"/>
      <c r="BA7" s="373"/>
      <c r="BB7" s="374"/>
      <c r="BC7" s="372"/>
      <c r="BD7" s="373"/>
      <c r="BE7" s="373"/>
      <c r="BF7" s="374"/>
      <c r="BG7" s="372"/>
      <c r="BH7" s="373"/>
      <c r="BI7" s="373"/>
      <c r="BJ7" s="373"/>
      <c r="BK7" s="373"/>
      <c r="BL7" s="374"/>
      <c r="BM7" s="372"/>
      <c r="BN7" s="373"/>
      <c r="BO7" s="373"/>
      <c r="BP7" s="374"/>
    </row>
    <row r="8" spans="1:68" ht="13.5" customHeight="1">
      <c r="A8" s="338" t="s">
        <v>13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40"/>
      <c r="M8" s="335"/>
      <c r="N8" s="336"/>
      <c r="O8" s="337"/>
      <c r="P8" s="337"/>
      <c r="Q8" s="337"/>
      <c r="R8" s="337"/>
      <c r="S8" s="337"/>
      <c r="T8" s="336"/>
      <c r="U8" s="336"/>
      <c r="V8" s="336"/>
      <c r="W8" s="336"/>
      <c r="X8" s="343"/>
      <c r="Y8" s="357"/>
      <c r="Z8" s="358"/>
      <c r="AA8" s="333" t="s">
        <v>25</v>
      </c>
      <c r="AB8" s="333"/>
      <c r="AC8" s="333"/>
      <c r="AD8" s="333"/>
      <c r="AE8" s="333"/>
      <c r="AF8" s="358"/>
      <c r="AG8" s="358"/>
      <c r="AH8" s="332" t="s">
        <v>26</v>
      </c>
      <c r="AI8" s="332"/>
      <c r="AJ8" s="334"/>
      <c r="AK8" s="357"/>
      <c r="AL8" s="358"/>
      <c r="AM8" s="333" t="s">
        <v>25</v>
      </c>
      <c r="AN8" s="333"/>
      <c r="AO8" s="333"/>
      <c r="AP8" s="333"/>
      <c r="AQ8" s="333"/>
      <c r="AR8" s="358"/>
      <c r="AS8" s="358"/>
      <c r="AT8" s="332" t="s">
        <v>26</v>
      </c>
      <c r="AU8" s="332"/>
      <c r="AV8" s="334"/>
      <c r="AW8" s="344">
        <f>IF(M11=2,1,0)+IF(Y11=2,1,0)+IF(AK11=2,1,0)</f>
        <v>1</v>
      </c>
      <c r="AX8" s="345"/>
      <c r="AY8" s="51"/>
      <c r="AZ8" s="51"/>
      <c r="BA8" s="345">
        <f>IF(W11=2,1,0)+IF(AI11=2,1,0)+IF(AU11=2,1,0)</f>
        <v>1</v>
      </c>
      <c r="BB8" s="350"/>
      <c r="BC8" s="289">
        <f>IF((W11+AI11+AU11)=0,"4/0",(M11+Y11+AK11)/(W11+AI11+AU11))</f>
        <v>1</v>
      </c>
      <c r="BD8" s="290"/>
      <c r="BE8" s="290"/>
      <c r="BF8" s="291"/>
      <c r="BG8" s="298">
        <f>(P10+P11+P12+AB10+AB11+AB12+AN10+AN11+AN12)/(T10+T11+T12+AF10+AF11+AF12+AR10+AR11+AR12)</f>
        <v>0.98113207547169812</v>
      </c>
      <c r="BH8" s="299"/>
      <c r="BI8" s="299"/>
      <c r="BJ8" s="299"/>
      <c r="BK8" s="299"/>
      <c r="BL8" s="300"/>
      <c r="BM8" s="307">
        <v>2</v>
      </c>
      <c r="BN8" s="308"/>
      <c r="BO8" s="308"/>
      <c r="BP8" s="309"/>
    </row>
    <row r="9" spans="1:68" ht="13.5" customHeight="1">
      <c r="A9" s="316" t="s">
        <v>81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327"/>
      <c r="N9" s="328"/>
      <c r="O9" s="328"/>
      <c r="P9" s="328"/>
      <c r="Q9" s="328"/>
      <c r="R9" s="329"/>
      <c r="S9" s="329"/>
      <c r="T9" s="329"/>
      <c r="U9" s="329"/>
      <c r="V9" s="329"/>
      <c r="W9" s="329"/>
      <c r="X9" s="330"/>
      <c r="Y9" s="323" t="s">
        <v>27</v>
      </c>
      <c r="Z9" s="324"/>
      <c r="AA9" s="324"/>
      <c r="AB9" s="324"/>
      <c r="AC9" s="324"/>
      <c r="AD9" s="355"/>
      <c r="AE9" s="355"/>
      <c r="AF9" s="355"/>
      <c r="AG9" s="355"/>
      <c r="AH9" s="355"/>
      <c r="AI9" s="355"/>
      <c r="AJ9" s="356"/>
      <c r="AK9" s="323" t="s">
        <v>27</v>
      </c>
      <c r="AL9" s="324"/>
      <c r="AM9" s="324"/>
      <c r="AN9" s="324"/>
      <c r="AO9" s="324"/>
      <c r="AP9" s="355"/>
      <c r="AQ9" s="355"/>
      <c r="AR9" s="355"/>
      <c r="AS9" s="355"/>
      <c r="AT9" s="355"/>
      <c r="AU9" s="355"/>
      <c r="AV9" s="356"/>
      <c r="AW9" s="346"/>
      <c r="AX9" s="347"/>
      <c r="AY9" s="52"/>
      <c r="AZ9" s="52"/>
      <c r="BA9" s="347"/>
      <c r="BB9" s="351"/>
      <c r="BC9" s="292"/>
      <c r="BD9" s="293"/>
      <c r="BE9" s="293"/>
      <c r="BF9" s="294"/>
      <c r="BG9" s="301"/>
      <c r="BH9" s="302"/>
      <c r="BI9" s="302"/>
      <c r="BJ9" s="302"/>
      <c r="BK9" s="302"/>
      <c r="BL9" s="303"/>
      <c r="BM9" s="310"/>
      <c r="BN9" s="311"/>
      <c r="BO9" s="311"/>
      <c r="BP9" s="312"/>
    </row>
    <row r="10" spans="1:68" ht="13.5" customHeight="1">
      <c r="A10" s="319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283"/>
      <c r="N10" s="257"/>
      <c r="O10" s="265"/>
      <c r="P10" s="267"/>
      <c r="Q10" s="267"/>
      <c r="R10" s="257"/>
      <c r="S10" s="257"/>
      <c r="T10" s="257"/>
      <c r="U10" s="257"/>
      <c r="V10" s="265"/>
      <c r="W10" s="267"/>
      <c r="X10" s="268"/>
      <c r="Y10" s="288" t="str">
        <f>IF(Y11=2,"○",IF(AI11=2,"●",""))</f>
        <v>●</v>
      </c>
      <c r="Z10" s="269"/>
      <c r="AA10" s="280" t="s">
        <v>28</v>
      </c>
      <c r="AB10" s="353">
        <v>9</v>
      </c>
      <c r="AC10" s="353"/>
      <c r="AD10" s="269" t="s">
        <v>29</v>
      </c>
      <c r="AE10" s="269"/>
      <c r="AF10" s="354">
        <v>15</v>
      </c>
      <c r="AG10" s="354"/>
      <c r="AH10" s="280" t="s">
        <v>30</v>
      </c>
      <c r="AI10" s="275"/>
      <c r="AJ10" s="282"/>
      <c r="AK10" s="288" t="str">
        <f>IF(AK11=2,"○",IF(AU11=2,"●",""))</f>
        <v>○</v>
      </c>
      <c r="AL10" s="269"/>
      <c r="AM10" s="280" t="s">
        <v>28</v>
      </c>
      <c r="AN10" s="353">
        <v>15</v>
      </c>
      <c r="AO10" s="353"/>
      <c r="AP10" s="269" t="s">
        <v>29</v>
      </c>
      <c r="AQ10" s="269"/>
      <c r="AR10" s="354">
        <v>11</v>
      </c>
      <c r="AS10" s="354"/>
      <c r="AT10" s="280" t="s">
        <v>30</v>
      </c>
      <c r="AU10" s="275"/>
      <c r="AV10" s="282"/>
      <c r="AW10" s="346"/>
      <c r="AX10" s="347"/>
      <c r="AY10" s="269" t="s">
        <v>29</v>
      </c>
      <c r="AZ10" s="270"/>
      <c r="BA10" s="347"/>
      <c r="BB10" s="351"/>
      <c r="BC10" s="292"/>
      <c r="BD10" s="293"/>
      <c r="BE10" s="293"/>
      <c r="BF10" s="294"/>
      <c r="BG10" s="301"/>
      <c r="BH10" s="302"/>
      <c r="BI10" s="302"/>
      <c r="BJ10" s="302"/>
      <c r="BK10" s="302"/>
      <c r="BL10" s="303"/>
      <c r="BM10" s="310"/>
      <c r="BN10" s="311"/>
      <c r="BO10" s="311"/>
      <c r="BP10" s="312"/>
    </row>
    <row r="11" spans="1:68" ht="13.5" customHeight="1">
      <c r="A11" s="319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8"/>
      <c r="M11" s="284"/>
      <c r="N11" s="285"/>
      <c r="O11" s="265"/>
      <c r="P11" s="267"/>
      <c r="Q11" s="267"/>
      <c r="R11" s="257"/>
      <c r="S11" s="257"/>
      <c r="T11" s="257"/>
      <c r="U11" s="257"/>
      <c r="V11" s="265"/>
      <c r="W11" s="258"/>
      <c r="X11" s="259"/>
      <c r="Y11" s="271">
        <f>IF(AB10&gt;AF10,1,0)+IF(AB11&gt;AF11,1,0)+IF(AB12&gt;AF12,1,0)</f>
        <v>0</v>
      </c>
      <c r="Z11" s="272"/>
      <c r="AA11" s="280"/>
      <c r="AB11" s="353">
        <v>13</v>
      </c>
      <c r="AC11" s="353"/>
      <c r="AD11" s="269" t="s">
        <v>29</v>
      </c>
      <c r="AE11" s="269"/>
      <c r="AF11" s="354">
        <v>15</v>
      </c>
      <c r="AG11" s="354"/>
      <c r="AH11" s="280"/>
      <c r="AI11" s="276">
        <f>IF(AF10&gt;AB10,1,0)+IF(AF11&gt;AB11,1,0)+IF(AF12&gt;AB12,1,0)</f>
        <v>2</v>
      </c>
      <c r="AJ11" s="277"/>
      <c r="AK11" s="271">
        <f>IF(AN10&gt;AR10,1,0)+IF(AN11&gt;AR11,1,0)+IF(AN12&gt;AR12,1,0)</f>
        <v>2</v>
      </c>
      <c r="AL11" s="272"/>
      <c r="AM11" s="280"/>
      <c r="AN11" s="353">
        <v>15</v>
      </c>
      <c r="AO11" s="353"/>
      <c r="AP11" s="269" t="s">
        <v>29</v>
      </c>
      <c r="AQ11" s="269"/>
      <c r="AR11" s="354">
        <v>12</v>
      </c>
      <c r="AS11" s="354"/>
      <c r="AT11" s="280"/>
      <c r="AU11" s="276">
        <f>IF(AR10&gt;AN10,1,0)+IF(AR11&gt;AN11,1,0)+IF(AR12&gt;AN12,1,0)</f>
        <v>0</v>
      </c>
      <c r="AV11" s="277"/>
      <c r="AW11" s="346"/>
      <c r="AX11" s="347"/>
      <c r="AY11" s="52"/>
      <c r="AZ11" s="52"/>
      <c r="BA11" s="347"/>
      <c r="BB11" s="351"/>
      <c r="BC11" s="292"/>
      <c r="BD11" s="293"/>
      <c r="BE11" s="293"/>
      <c r="BF11" s="294"/>
      <c r="BG11" s="301"/>
      <c r="BH11" s="302"/>
      <c r="BI11" s="302"/>
      <c r="BJ11" s="302"/>
      <c r="BK11" s="302"/>
      <c r="BL11" s="303"/>
      <c r="BM11" s="310"/>
      <c r="BN11" s="311"/>
      <c r="BO11" s="311"/>
      <c r="BP11" s="312"/>
    </row>
    <row r="12" spans="1:68" ht="13.5" customHeight="1">
      <c r="A12" s="320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2"/>
      <c r="M12" s="286"/>
      <c r="N12" s="287"/>
      <c r="O12" s="266"/>
      <c r="P12" s="264"/>
      <c r="Q12" s="264"/>
      <c r="R12" s="245"/>
      <c r="S12" s="245"/>
      <c r="T12" s="245"/>
      <c r="U12" s="245"/>
      <c r="V12" s="266"/>
      <c r="W12" s="260"/>
      <c r="X12" s="261"/>
      <c r="Y12" s="273"/>
      <c r="Z12" s="274"/>
      <c r="AA12" s="281"/>
      <c r="AB12" s="341"/>
      <c r="AC12" s="341"/>
      <c r="AD12" s="263" t="s">
        <v>29</v>
      </c>
      <c r="AE12" s="263"/>
      <c r="AF12" s="342"/>
      <c r="AG12" s="342"/>
      <c r="AH12" s="281"/>
      <c r="AI12" s="278"/>
      <c r="AJ12" s="279"/>
      <c r="AK12" s="273"/>
      <c r="AL12" s="274"/>
      <c r="AM12" s="281"/>
      <c r="AN12" s="341"/>
      <c r="AO12" s="341"/>
      <c r="AP12" s="263" t="s">
        <v>29</v>
      </c>
      <c r="AQ12" s="263"/>
      <c r="AR12" s="342"/>
      <c r="AS12" s="342"/>
      <c r="AT12" s="281"/>
      <c r="AU12" s="278"/>
      <c r="AV12" s="279"/>
      <c r="AW12" s="348"/>
      <c r="AX12" s="349"/>
      <c r="AY12" s="53"/>
      <c r="AZ12" s="53"/>
      <c r="BA12" s="349"/>
      <c r="BB12" s="352"/>
      <c r="BC12" s="295"/>
      <c r="BD12" s="296"/>
      <c r="BE12" s="296"/>
      <c r="BF12" s="297"/>
      <c r="BG12" s="304"/>
      <c r="BH12" s="305"/>
      <c r="BI12" s="305"/>
      <c r="BJ12" s="305"/>
      <c r="BK12" s="305"/>
      <c r="BL12" s="306"/>
      <c r="BM12" s="313"/>
      <c r="BN12" s="314"/>
      <c r="BO12" s="314"/>
      <c r="BP12" s="315"/>
    </row>
    <row r="13" spans="1:68" ht="13.5" customHeight="1">
      <c r="A13" s="338" t="s">
        <v>14</v>
      </c>
      <c r="B13" s="339"/>
      <c r="C13" s="339"/>
      <c r="D13" s="339"/>
      <c r="E13" s="339"/>
      <c r="F13" s="339"/>
      <c r="G13" s="339"/>
      <c r="H13" s="339"/>
      <c r="I13" s="339"/>
      <c r="J13" s="339"/>
      <c r="K13" s="339"/>
      <c r="L13" s="340"/>
      <c r="M13" s="331" t="str">
        <f>IF(Y8="","",Y8)</f>
        <v/>
      </c>
      <c r="N13" s="332"/>
      <c r="O13" s="333" t="s">
        <v>25</v>
      </c>
      <c r="P13" s="333"/>
      <c r="Q13" s="333"/>
      <c r="R13" s="333"/>
      <c r="S13" s="333"/>
      <c r="T13" s="332" t="str">
        <f>IF(AF8="","",AF8)</f>
        <v/>
      </c>
      <c r="U13" s="332"/>
      <c r="V13" s="332" t="s">
        <v>26</v>
      </c>
      <c r="W13" s="332"/>
      <c r="X13" s="334"/>
      <c r="Y13" s="335"/>
      <c r="Z13" s="336"/>
      <c r="AA13" s="337"/>
      <c r="AB13" s="337"/>
      <c r="AC13" s="337"/>
      <c r="AD13" s="337"/>
      <c r="AE13" s="337"/>
      <c r="AF13" s="336"/>
      <c r="AG13" s="336"/>
      <c r="AH13" s="336"/>
      <c r="AI13" s="336"/>
      <c r="AJ13" s="343"/>
      <c r="AK13" s="357"/>
      <c r="AL13" s="358"/>
      <c r="AM13" s="333" t="s">
        <v>25</v>
      </c>
      <c r="AN13" s="333"/>
      <c r="AO13" s="333"/>
      <c r="AP13" s="333"/>
      <c r="AQ13" s="333"/>
      <c r="AR13" s="358"/>
      <c r="AS13" s="358"/>
      <c r="AT13" s="332" t="s">
        <v>26</v>
      </c>
      <c r="AU13" s="332"/>
      <c r="AV13" s="334"/>
      <c r="AW13" s="344">
        <f>IF(M16=2,1,0)+IF(Y16=2,1,0)+IF(AK16=2,1,0)</f>
        <v>2</v>
      </c>
      <c r="AX13" s="345"/>
      <c r="AY13" s="51"/>
      <c r="AZ13" s="51"/>
      <c r="BA13" s="345">
        <f>IF(W16=2,1,0)+IF(AI16=2,1,0)+IF(AU16=2,1,0)</f>
        <v>0</v>
      </c>
      <c r="BB13" s="350"/>
      <c r="BC13" s="289" t="str">
        <f>IF((W16+AI16+AU16)=0,"4/0",(M16+Y16+AK16)/(W16+AI16+AU16))</f>
        <v>4/0</v>
      </c>
      <c r="BD13" s="290"/>
      <c r="BE13" s="290"/>
      <c r="BF13" s="291"/>
      <c r="BG13" s="298">
        <f>(P15+P16+P17+AB15+AB16+AB17+AN15+AN16+AN17)/(T15+T16+T17+AF15+AF16+AF17+AR15+AR16+AR17)</f>
        <v>1.3953488372093024</v>
      </c>
      <c r="BH13" s="299"/>
      <c r="BI13" s="299"/>
      <c r="BJ13" s="299"/>
      <c r="BK13" s="299"/>
      <c r="BL13" s="300"/>
      <c r="BM13" s="307">
        <v>1</v>
      </c>
      <c r="BN13" s="308"/>
      <c r="BO13" s="308"/>
      <c r="BP13" s="309"/>
    </row>
    <row r="14" spans="1:68" ht="13.5" customHeight="1">
      <c r="A14" s="316" t="s">
        <v>75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323" t="s">
        <v>27</v>
      </c>
      <c r="N14" s="324"/>
      <c r="O14" s="324"/>
      <c r="P14" s="324"/>
      <c r="Q14" s="324"/>
      <c r="R14" s="325" t="str">
        <f>IF(AD9="","",AD9)</f>
        <v/>
      </c>
      <c r="S14" s="325"/>
      <c r="T14" s="325"/>
      <c r="U14" s="325"/>
      <c r="V14" s="325"/>
      <c r="W14" s="325"/>
      <c r="X14" s="326"/>
      <c r="Y14" s="327"/>
      <c r="Z14" s="328"/>
      <c r="AA14" s="328"/>
      <c r="AB14" s="328"/>
      <c r="AC14" s="328"/>
      <c r="AD14" s="329"/>
      <c r="AE14" s="329"/>
      <c r="AF14" s="329"/>
      <c r="AG14" s="329"/>
      <c r="AH14" s="329"/>
      <c r="AI14" s="329"/>
      <c r="AJ14" s="330"/>
      <c r="AK14" s="323" t="s">
        <v>27</v>
      </c>
      <c r="AL14" s="324"/>
      <c r="AM14" s="324"/>
      <c r="AN14" s="324"/>
      <c r="AO14" s="324"/>
      <c r="AP14" s="355"/>
      <c r="AQ14" s="355"/>
      <c r="AR14" s="355"/>
      <c r="AS14" s="355"/>
      <c r="AT14" s="355"/>
      <c r="AU14" s="355"/>
      <c r="AV14" s="356"/>
      <c r="AW14" s="346"/>
      <c r="AX14" s="347"/>
      <c r="AY14" s="52"/>
      <c r="AZ14" s="52"/>
      <c r="BA14" s="347"/>
      <c r="BB14" s="351"/>
      <c r="BC14" s="292"/>
      <c r="BD14" s="293"/>
      <c r="BE14" s="293"/>
      <c r="BF14" s="294"/>
      <c r="BG14" s="301"/>
      <c r="BH14" s="302"/>
      <c r="BI14" s="302"/>
      <c r="BJ14" s="302"/>
      <c r="BK14" s="302"/>
      <c r="BL14" s="303"/>
      <c r="BM14" s="310"/>
      <c r="BN14" s="311"/>
      <c r="BO14" s="311"/>
      <c r="BP14" s="312"/>
    </row>
    <row r="15" spans="1:68" ht="13.5" customHeight="1">
      <c r="A15" s="319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288" t="str">
        <f>IF(M16=2,"○",IF(W16=2,"●",""))</f>
        <v>○</v>
      </c>
      <c r="N15" s="269"/>
      <c r="O15" s="280" t="s">
        <v>28</v>
      </c>
      <c r="P15" s="275">
        <f>AF10</f>
        <v>15</v>
      </c>
      <c r="Q15" s="275"/>
      <c r="R15" s="269" t="s">
        <v>29</v>
      </c>
      <c r="S15" s="269"/>
      <c r="T15" s="269">
        <f>AB10</f>
        <v>9</v>
      </c>
      <c r="U15" s="269"/>
      <c r="V15" s="280" t="s">
        <v>30</v>
      </c>
      <c r="W15" s="275"/>
      <c r="X15" s="282"/>
      <c r="Y15" s="283"/>
      <c r="Z15" s="257"/>
      <c r="AA15" s="265"/>
      <c r="AB15" s="267"/>
      <c r="AC15" s="267"/>
      <c r="AD15" s="257"/>
      <c r="AE15" s="257"/>
      <c r="AF15" s="257"/>
      <c r="AG15" s="257"/>
      <c r="AH15" s="265"/>
      <c r="AI15" s="267"/>
      <c r="AJ15" s="268"/>
      <c r="AK15" s="288" t="str">
        <f>IF(AK16=2,"○",IF(AU16=2,"●",""))</f>
        <v>○</v>
      </c>
      <c r="AL15" s="269"/>
      <c r="AM15" s="280" t="s">
        <v>28</v>
      </c>
      <c r="AN15" s="353">
        <v>15</v>
      </c>
      <c r="AO15" s="353"/>
      <c r="AP15" s="269" t="s">
        <v>29</v>
      </c>
      <c r="AQ15" s="269"/>
      <c r="AR15" s="354">
        <v>10</v>
      </c>
      <c r="AS15" s="354"/>
      <c r="AT15" s="280" t="s">
        <v>30</v>
      </c>
      <c r="AU15" s="275"/>
      <c r="AV15" s="282"/>
      <c r="AW15" s="346"/>
      <c r="AX15" s="347"/>
      <c r="AY15" s="269" t="s">
        <v>29</v>
      </c>
      <c r="AZ15" s="270"/>
      <c r="BA15" s="347"/>
      <c r="BB15" s="351"/>
      <c r="BC15" s="292"/>
      <c r="BD15" s="293"/>
      <c r="BE15" s="293"/>
      <c r="BF15" s="294"/>
      <c r="BG15" s="301"/>
      <c r="BH15" s="302"/>
      <c r="BI15" s="302"/>
      <c r="BJ15" s="302"/>
      <c r="BK15" s="302"/>
      <c r="BL15" s="303"/>
      <c r="BM15" s="310"/>
      <c r="BN15" s="311"/>
      <c r="BO15" s="311"/>
      <c r="BP15" s="312"/>
    </row>
    <row r="16" spans="1:68" ht="13.5" customHeight="1">
      <c r="A16" s="319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8"/>
      <c r="M16" s="271">
        <f>AI11</f>
        <v>2</v>
      </c>
      <c r="N16" s="272"/>
      <c r="O16" s="280"/>
      <c r="P16" s="275">
        <f>AF11</f>
        <v>15</v>
      </c>
      <c r="Q16" s="275"/>
      <c r="R16" s="269" t="s">
        <v>29</v>
      </c>
      <c r="S16" s="269"/>
      <c r="T16" s="269">
        <f>AB11</f>
        <v>13</v>
      </c>
      <c r="U16" s="269"/>
      <c r="V16" s="280"/>
      <c r="W16" s="276">
        <f>Y11</f>
        <v>0</v>
      </c>
      <c r="X16" s="277"/>
      <c r="Y16" s="284"/>
      <c r="Z16" s="285"/>
      <c r="AA16" s="265"/>
      <c r="AB16" s="267"/>
      <c r="AC16" s="267"/>
      <c r="AD16" s="257"/>
      <c r="AE16" s="257"/>
      <c r="AF16" s="257"/>
      <c r="AG16" s="257"/>
      <c r="AH16" s="265"/>
      <c r="AI16" s="258"/>
      <c r="AJ16" s="259"/>
      <c r="AK16" s="271">
        <f>IF(AN15&gt;AR15,1,0)+IF(AN16&gt;AR16,1,0)+IF(AN17&gt;AR17,1,0)</f>
        <v>2</v>
      </c>
      <c r="AL16" s="272"/>
      <c r="AM16" s="280"/>
      <c r="AN16" s="353">
        <v>15</v>
      </c>
      <c r="AO16" s="353"/>
      <c r="AP16" s="269" t="s">
        <v>29</v>
      </c>
      <c r="AQ16" s="269"/>
      <c r="AR16" s="354">
        <v>11</v>
      </c>
      <c r="AS16" s="354"/>
      <c r="AT16" s="280"/>
      <c r="AU16" s="276">
        <f>IF(AR15&gt;AN15,1,0)+IF(AR16&gt;AN16,1,0)+IF(AR17&gt;AN17,1,0)</f>
        <v>0</v>
      </c>
      <c r="AV16" s="277"/>
      <c r="AW16" s="346"/>
      <c r="AX16" s="347"/>
      <c r="AY16" s="52"/>
      <c r="AZ16" s="52"/>
      <c r="BA16" s="347"/>
      <c r="BB16" s="351"/>
      <c r="BC16" s="292"/>
      <c r="BD16" s="293"/>
      <c r="BE16" s="293"/>
      <c r="BF16" s="294"/>
      <c r="BG16" s="301"/>
      <c r="BH16" s="302"/>
      <c r="BI16" s="302"/>
      <c r="BJ16" s="302"/>
      <c r="BK16" s="302"/>
      <c r="BL16" s="303"/>
      <c r="BM16" s="310"/>
      <c r="BN16" s="311"/>
      <c r="BO16" s="311"/>
      <c r="BP16" s="312"/>
    </row>
    <row r="17" spans="1:68" ht="13.5" customHeight="1">
      <c r="A17" s="320"/>
      <c r="B17" s="321"/>
      <c r="C17" s="321"/>
      <c r="D17" s="321"/>
      <c r="E17" s="321"/>
      <c r="F17" s="321"/>
      <c r="G17" s="321"/>
      <c r="H17" s="321"/>
      <c r="I17" s="321"/>
      <c r="J17" s="321"/>
      <c r="K17" s="321"/>
      <c r="L17" s="322"/>
      <c r="M17" s="273"/>
      <c r="N17" s="274"/>
      <c r="O17" s="281"/>
      <c r="P17" s="262">
        <f>AF12</f>
        <v>0</v>
      </c>
      <c r="Q17" s="262"/>
      <c r="R17" s="263" t="s">
        <v>29</v>
      </c>
      <c r="S17" s="263"/>
      <c r="T17" s="263">
        <f>AB12</f>
        <v>0</v>
      </c>
      <c r="U17" s="263"/>
      <c r="V17" s="281"/>
      <c r="W17" s="278"/>
      <c r="X17" s="279"/>
      <c r="Y17" s="286"/>
      <c r="Z17" s="287"/>
      <c r="AA17" s="266"/>
      <c r="AB17" s="264"/>
      <c r="AC17" s="264"/>
      <c r="AD17" s="245"/>
      <c r="AE17" s="245"/>
      <c r="AF17" s="245"/>
      <c r="AG17" s="245"/>
      <c r="AH17" s="266"/>
      <c r="AI17" s="260"/>
      <c r="AJ17" s="261"/>
      <c r="AK17" s="273"/>
      <c r="AL17" s="274"/>
      <c r="AM17" s="281"/>
      <c r="AN17" s="341"/>
      <c r="AO17" s="341"/>
      <c r="AP17" s="263" t="s">
        <v>29</v>
      </c>
      <c r="AQ17" s="263"/>
      <c r="AR17" s="342"/>
      <c r="AS17" s="342"/>
      <c r="AT17" s="281"/>
      <c r="AU17" s="278"/>
      <c r="AV17" s="279"/>
      <c r="AW17" s="348"/>
      <c r="AX17" s="349"/>
      <c r="AY17" s="53"/>
      <c r="AZ17" s="53"/>
      <c r="BA17" s="349"/>
      <c r="BB17" s="352"/>
      <c r="BC17" s="295"/>
      <c r="BD17" s="296"/>
      <c r="BE17" s="296"/>
      <c r="BF17" s="297"/>
      <c r="BG17" s="304"/>
      <c r="BH17" s="305"/>
      <c r="BI17" s="305"/>
      <c r="BJ17" s="305"/>
      <c r="BK17" s="305"/>
      <c r="BL17" s="306"/>
      <c r="BM17" s="313"/>
      <c r="BN17" s="314"/>
      <c r="BO17" s="314"/>
      <c r="BP17" s="315"/>
    </row>
    <row r="18" spans="1:68" ht="13.5" customHeight="1">
      <c r="A18" s="338" t="s">
        <v>15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40"/>
      <c r="M18" s="331" t="str">
        <f>IF(AK8="","",AK8)</f>
        <v/>
      </c>
      <c r="N18" s="332"/>
      <c r="O18" s="333" t="s">
        <v>25</v>
      </c>
      <c r="P18" s="333"/>
      <c r="Q18" s="333"/>
      <c r="R18" s="333"/>
      <c r="S18" s="333"/>
      <c r="T18" s="332" t="str">
        <f>IF(AR8="","",AR8)</f>
        <v/>
      </c>
      <c r="U18" s="332"/>
      <c r="V18" s="332" t="s">
        <v>26</v>
      </c>
      <c r="W18" s="332"/>
      <c r="X18" s="334"/>
      <c r="Y18" s="331" t="str">
        <f>IF(AK13="","",AK13)</f>
        <v/>
      </c>
      <c r="Z18" s="332"/>
      <c r="AA18" s="333" t="s">
        <v>25</v>
      </c>
      <c r="AB18" s="333"/>
      <c r="AC18" s="333"/>
      <c r="AD18" s="333"/>
      <c r="AE18" s="333"/>
      <c r="AF18" s="332" t="str">
        <f>IF(AR13="","",AR13)</f>
        <v/>
      </c>
      <c r="AG18" s="332"/>
      <c r="AH18" s="332" t="s">
        <v>26</v>
      </c>
      <c r="AI18" s="332"/>
      <c r="AJ18" s="334"/>
      <c r="AK18" s="335"/>
      <c r="AL18" s="336"/>
      <c r="AM18" s="337"/>
      <c r="AN18" s="337"/>
      <c r="AO18" s="337"/>
      <c r="AP18" s="337"/>
      <c r="AQ18" s="337"/>
      <c r="AR18" s="336"/>
      <c r="AS18" s="336"/>
      <c r="AT18" s="336"/>
      <c r="AU18" s="336"/>
      <c r="AV18" s="343"/>
      <c r="AW18" s="344">
        <f>IF(M21=2,1,0)+IF(Y21=2,1,0)+IF(AK21=2,1,0)</f>
        <v>0</v>
      </c>
      <c r="AX18" s="345"/>
      <c r="AY18" s="51"/>
      <c r="AZ18" s="51"/>
      <c r="BA18" s="345">
        <f>IF(W21=2,1,0)+IF(AI21=2,1,0)+IF(AU21=2,1,0)</f>
        <v>2</v>
      </c>
      <c r="BB18" s="350"/>
      <c r="BC18" s="289">
        <f>IF((W21+AI21+AU21)=0,"4/0",(M21+Y21+AK21)/(W21+AI21+AU21))</f>
        <v>0</v>
      </c>
      <c r="BD18" s="290"/>
      <c r="BE18" s="290"/>
      <c r="BF18" s="291"/>
      <c r="BG18" s="298">
        <f>(P20+P21+P22+AB20+AB21+AB22+AN20+AN21+AN22)/(T20+T21+T22+AF20+AF21+AF22+AR20+AR21+AR22)</f>
        <v>0.73333333333333328</v>
      </c>
      <c r="BH18" s="299"/>
      <c r="BI18" s="299"/>
      <c r="BJ18" s="299"/>
      <c r="BK18" s="299"/>
      <c r="BL18" s="300"/>
      <c r="BM18" s="307">
        <v>3</v>
      </c>
      <c r="BN18" s="308"/>
      <c r="BO18" s="308"/>
      <c r="BP18" s="309"/>
    </row>
    <row r="19" spans="1:68" ht="13.5" customHeight="1">
      <c r="A19" s="316" t="s">
        <v>82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323" t="s">
        <v>27</v>
      </c>
      <c r="N19" s="324"/>
      <c r="O19" s="324"/>
      <c r="P19" s="324"/>
      <c r="Q19" s="324"/>
      <c r="R19" s="325" t="str">
        <f>IF(AP9="","",AP9)</f>
        <v/>
      </c>
      <c r="S19" s="325"/>
      <c r="T19" s="325"/>
      <c r="U19" s="325"/>
      <c r="V19" s="325"/>
      <c r="W19" s="325"/>
      <c r="X19" s="326"/>
      <c r="Y19" s="323" t="s">
        <v>27</v>
      </c>
      <c r="Z19" s="324"/>
      <c r="AA19" s="324"/>
      <c r="AB19" s="324"/>
      <c r="AC19" s="324"/>
      <c r="AD19" s="325" t="str">
        <f>IF(AP14="","",AP14)</f>
        <v/>
      </c>
      <c r="AE19" s="325"/>
      <c r="AF19" s="325"/>
      <c r="AG19" s="325"/>
      <c r="AH19" s="325"/>
      <c r="AI19" s="325"/>
      <c r="AJ19" s="326"/>
      <c r="AK19" s="327"/>
      <c r="AL19" s="328"/>
      <c r="AM19" s="328"/>
      <c r="AN19" s="328"/>
      <c r="AO19" s="328"/>
      <c r="AP19" s="329"/>
      <c r="AQ19" s="329"/>
      <c r="AR19" s="329"/>
      <c r="AS19" s="329"/>
      <c r="AT19" s="329"/>
      <c r="AU19" s="329"/>
      <c r="AV19" s="330"/>
      <c r="AW19" s="346"/>
      <c r="AX19" s="347"/>
      <c r="AY19" s="52"/>
      <c r="AZ19" s="52"/>
      <c r="BA19" s="347"/>
      <c r="BB19" s="351"/>
      <c r="BC19" s="292"/>
      <c r="BD19" s="293"/>
      <c r="BE19" s="293"/>
      <c r="BF19" s="294"/>
      <c r="BG19" s="301"/>
      <c r="BH19" s="302"/>
      <c r="BI19" s="302"/>
      <c r="BJ19" s="302"/>
      <c r="BK19" s="302"/>
      <c r="BL19" s="303"/>
      <c r="BM19" s="310"/>
      <c r="BN19" s="311"/>
      <c r="BO19" s="311"/>
      <c r="BP19" s="312"/>
    </row>
    <row r="20" spans="1:68" ht="13.5" customHeight="1">
      <c r="A20" s="319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288" t="str">
        <f>IF(M21=2,"○",IF(W21=2,"●",""))</f>
        <v>●</v>
      </c>
      <c r="N20" s="269"/>
      <c r="O20" s="280" t="s">
        <v>28</v>
      </c>
      <c r="P20" s="275">
        <f>AR10</f>
        <v>11</v>
      </c>
      <c r="Q20" s="275"/>
      <c r="R20" s="269" t="s">
        <v>29</v>
      </c>
      <c r="S20" s="269"/>
      <c r="T20" s="269">
        <f>AN10</f>
        <v>15</v>
      </c>
      <c r="U20" s="269"/>
      <c r="V20" s="280" t="s">
        <v>30</v>
      </c>
      <c r="W20" s="275"/>
      <c r="X20" s="282"/>
      <c r="Y20" s="288" t="str">
        <f>IF(Y21=2,"○",IF(AI21=2,"●",""))</f>
        <v>●</v>
      </c>
      <c r="Z20" s="269"/>
      <c r="AA20" s="280" t="s">
        <v>28</v>
      </c>
      <c r="AB20" s="275">
        <f>AR15</f>
        <v>10</v>
      </c>
      <c r="AC20" s="275"/>
      <c r="AD20" s="269" t="s">
        <v>29</v>
      </c>
      <c r="AE20" s="269"/>
      <c r="AF20" s="269">
        <f>AN15</f>
        <v>15</v>
      </c>
      <c r="AG20" s="269"/>
      <c r="AH20" s="280" t="s">
        <v>30</v>
      </c>
      <c r="AI20" s="275"/>
      <c r="AJ20" s="282"/>
      <c r="AK20" s="283"/>
      <c r="AL20" s="257"/>
      <c r="AM20" s="265"/>
      <c r="AN20" s="267"/>
      <c r="AO20" s="267"/>
      <c r="AP20" s="257"/>
      <c r="AQ20" s="257"/>
      <c r="AR20" s="257"/>
      <c r="AS20" s="257"/>
      <c r="AT20" s="265"/>
      <c r="AU20" s="267"/>
      <c r="AV20" s="268"/>
      <c r="AW20" s="346"/>
      <c r="AX20" s="347"/>
      <c r="AY20" s="269" t="s">
        <v>29</v>
      </c>
      <c r="AZ20" s="270"/>
      <c r="BA20" s="347"/>
      <c r="BB20" s="351"/>
      <c r="BC20" s="292"/>
      <c r="BD20" s="293"/>
      <c r="BE20" s="293"/>
      <c r="BF20" s="294"/>
      <c r="BG20" s="301"/>
      <c r="BH20" s="302"/>
      <c r="BI20" s="302"/>
      <c r="BJ20" s="302"/>
      <c r="BK20" s="302"/>
      <c r="BL20" s="303"/>
      <c r="BM20" s="310"/>
      <c r="BN20" s="311"/>
      <c r="BO20" s="311"/>
      <c r="BP20" s="312"/>
    </row>
    <row r="21" spans="1:68" ht="13.5" customHeight="1">
      <c r="A21" s="319"/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8"/>
      <c r="M21" s="271">
        <f>AU11</f>
        <v>0</v>
      </c>
      <c r="N21" s="272"/>
      <c r="O21" s="280"/>
      <c r="P21" s="275">
        <f>AR11</f>
        <v>12</v>
      </c>
      <c r="Q21" s="275"/>
      <c r="R21" s="269" t="s">
        <v>29</v>
      </c>
      <c r="S21" s="269"/>
      <c r="T21" s="269">
        <f>AN11</f>
        <v>15</v>
      </c>
      <c r="U21" s="269"/>
      <c r="V21" s="280"/>
      <c r="W21" s="276">
        <f>AK11</f>
        <v>2</v>
      </c>
      <c r="X21" s="277"/>
      <c r="Y21" s="271">
        <f>AU16</f>
        <v>0</v>
      </c>
      <c r="Z21" s="272"/>
      <c r="AA21" s="280"/>
      <c r="AB21" s="275">
        <f>AR16</f>
        <v>11</v>
      </c>
      <c r="AC21" s="275"/>
      <c r="AD21" s="269" t="s">
        <v>29</v>
      </c>
      <c r="AE21" s="269"/>
      <c r="AF21" s="269">
        <f>AN16</f>
        <v>15</v>
      </c>
      <c r="AG21" s="269"/>
      <c r="AH21" s="280"/>
      <c r="AI21" s="276">
        <f>AK16</f>
        <v>2</v>
      </c>
      <c r="AJ21" s="277"/>
      <c r="AK21" s="284"/>
      <c r="AL21" s="285"/>
      <c r="AM21" s="265"/>
      <c r="AN21" s="267"/>
      <c r="AO21" s="267"/>
      <c r="AP21" s="257"/>
      <c r="AQ21" s="257"/>
      <c r="AR21" s="257"/>
      <c r="AS21" s="257"/>
      <c r="AT21" s="265"/>
      <c r="AU21" s="258"/>
      <c r="AV21" s="259"/>
      <c r="AW21" s="346"/>
      <c r="AX21" s="347"/>
      <c r="AY21" s="52"/>
      <c r="AZ21" s="52"/>
      <c r="BA21" s="347"/>
      <c r="BB21" s="351"/>
      <c r="BC21" s="292"/>
      <c r="BD21" s="293"/>
      <c r="BE21" s="293"/>
      <c r="BF21" s="294"/>
      <c r="BG21" s="301"/>
      <c r="BH21" s="302"/>
      <c r="BI21" s="302"/>
      <c r="BJ21" s="302"/>
      <c r="BK21" s="302"/>
      <c r="BL21" s="303"/>
      <c r="BM21" s="310"/>
      <c r="BN21" s="311"/>
      <c r="BO21" s="311"/>
      <c r="BP21" s="312"/>
    </row>
    <row r="22" spans="1:68" ht="13.5" customHeight="1">
      <c r="A22" s="320"/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2"/>
      <c r="M22" s="273"/>
      <c r="N22" s="274"/>
      <c r="O22" s="281"/>
      <c r="P22" s="262">
        <f>AR12</f>
        <v>0</v>
      </c>
      <c r="Q22" s="262"/>
      <c r="R22" s="263" t="s">
        <v>29</v>
      </c>
      <c r="S22" s="263"/>
      <c r="T22" s="263">
        <f>AN12</f>
        <v>0</v>
      </c>
      <c r="U22" s="263"/>
      <c r="V22" s="281"/>
      <c r="W22" s="278"/>
      <c r="X22" s="279"/>
      <c r="Y22" s="273"/>
      <c r="Z22" s="274"/>
      <c r="AA22" s="281"/>
      <c r="AB22" s="262">
        <f>AR17</f>
        <v>0</v>
      </c>
      <c r="AC22" s="262"/>
      <c r="AD22" s="263" t="s">
        <v>29</v>
      </c>
      <c r="AE22" s="263"/>
      <c r="AF22" s="263">
        <f>AN17</f>
        <v>0</v>
      </c>
      <c r="AG22" s="263"/>
      <c r="AH22" s="281"/>
      <c r="AI22" s="278"/>
      <c r="AJ22" s="279"/>
      <c r="AK22" s="286"/>
      <c r="AL22" s="287"/>
      <c r="AM22" s="266"/>
      <c r="AN22" s="264"/>
      <c r="AO22" s="264"/>
      <c r="AP22" s="245"/>
      <c r="AQ22" s="245"/>
      <c r="AR22" s="245"/>
      <c r="AS22" s="245"/>
      <c r="AT22" s="266"/>
      <c r="AU22" s="260"/>
      <c r="AV22" s="261"/>
      <c r="AW22" s="348"/>
      <c r="AX22" s="349"/>
      <c r="AY22" s="53"/>
      <c r="AZ22" s="53"/>
      <c r="BA22" s="349"/>
      <c r="BB22" s="352"/>
      <c r="BC22" s="295"/>
      <c r="BD22" s="296"/>
      <c r="BE22" s="296"/>
      <c r="BF22" s="297"/>
      <c r="BG22" s="304"/>
      <c r="BH22" s="305"/>
      <c r="BI22" s="305"/>
      <c r="BJ22" s="305"/>
      <c r="BK22" s="305"/>
      <c r="BL22" s="306"/>
      <c r="BM22" s="313"/>
      <c r="BN22" s="314"/>
      <c r="BO22" s="314"/>
      <c r="BP22" s="315"/>
    </row>
    <row r="23" spans="1:68" ht="12.95" customHeight="1">
      <c r="A23" s="246" t="s">
        <v>60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</row>
    <row r="24" spans="1:68" ht="12.9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</row>
    <row r="25" spans="1:68" ht="12.95" customHeigh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</row>
    <row r="26" spans="1:68" ht="13.5" customHeight="1">
      <c r="A26" s="375" t="s">
        <v>12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7"/>
      <c r="M26" s="384" t="s">
        <v>13</v>
      </c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6"/>
      <c r="Y26" s="384" t="s">
        <v>14</v>
      </c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6"/>
      <c r="AK26" s="384" t="s">
        <v>15</v>
      </c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6"/>
      <c r="AW26" s="365" t="s">
        <v>16</v>
      </c>
      <c r="AX26" s="366"/>
      <c r="AY26" s="366"/>
      <c r="AZ26" s="366"/>
      <c r="BA26" s="366"/>
      <c r="BB26" s="367"/>
      <c r="BC26" s="365" t="s">
        <v>17</v>
      </c>
      <c r="BD26" s="366"/>
      <c r="BE26" s="366"/>
      <c r="BF26" s="367"/>
      <c r="BG26" s="365" t="s">
        <v>18</v>
      </c>
      <c r="BH26" s="366"/>
      <c r="BI26" s="366"/>
      <c r="BJ26" s="366"/>
      <c r="BK26" s="366"/>
      <c r="BL26" s="367"/>
      <c r="BM26" s="365" t="s">
        <v>19</v>
      </c>
      <c r="BN26" s="366"/>
      <c r="BO26" s="366"/>
      <c r="BP26" s="367"/>
    </row>
    <row r="27" spans="1:68" ht="13.5" customHeight="1">
      <c r="A27" s="378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59" t="str">
        <f>IF(A30="","",A30)</f>
        <v>KSBC</v>
      </c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1"/>
      <c r="Y27" s="359" t="str">
        <f>IF(A35="","",A35)</f>
        <v>ｊ’aime</v>
      </c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1"/>
      <c r="AK27" s="359" t="str">
        <f>IF(A40="","",A40)</f>
        <v>フィリア・アトラス</v>
      </c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1"/>
      <c r="AW27" s="368"/>
      <c r="AX27" s="369"/>
      <c r="AY27" s="369"/>
      <c r="AZ27" s="369"/>
      <c r="BA27" s="370"/>
      <c r="BB27" s="371"/>
      <c r="BC27" s="368"/>
      <c r="BD27" s="369"/>
      <c r="BE27" s="369"/>
      <c r="BF27" s="371"/>
      <c r="BG27" s="368"/>
      <c r="BH27" s="369"/>
      <c r="BI27" s="369"/>
      <c r="BJ27" s="369"/>
      <c r="BK27" s="370"/>
      <c r="BL27" s="371"/>
      <c r="BM27" s="368"/>
      <c r="BN27" s="369"/>
      <c r="BO27" s="369"/>
      <c r="BP27" s="371"/>
    </row>
    <row r="28" spans="1:68" ht="13.5" customHeight="1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3"/>
      <c r="M28" s="362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4"/>
      <c r="Y28" s="362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4"/>
      <c r="AK28" s="362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4"/>
      <c r="AW28" s="372"/>
      <c r="AX28" s="373"/>
      <c r="AY28" s="373"/>
      <c r="AZ28" s="373"/>
      <c r="BA28" s="373"/>
      <c r="BB28" s="374"/>
      <c r="BC28" s="372"/>
      <c r="BD28" s="373"/>
      <c r="BE28" s="373"/>
      <c r="BF28" s="374"/>
      <c r="BG28" s="372"/>
      <c r="BH28" s="373"/>
      <c r="BI28" s="373"/>
      <c r="BJ28" s="373"/>
      <c r="BK28" s="373"/>
      <c r="BL28" s="374"/>
      <c r="BM28" s="372"/>
      <c r="BN28" s="373"/>
      <c r="BO28" s="373"/>
      <c r="BP28" s="374"/>
    </row>
    <row r="29" spans="1:68" ht="13.5" customHeight="1">
      <c r="A29" s="338" t="s">
        <v>13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40"/>
      <c r="M29" s="335"/>
      <c r="N29" s="336"/>
      <c r="O29" s="337"/>
      <c r="P29" s="337"/>
      <c r="Q29" s="337"/>
      <c r="R29" s="337"/>
      <c r="S29" s="337"/>
      <c r="T29" s="336"/>
      <c r="U29" s="336"/>
      <c r="V29" s="336"/>
      <c r="W29" s="336"/>
      <c r="X29" s="343"/>
      <c r="Y29" s="357"/>
      <c r="Z29" s="358"/>
      <c r="AA29" s="333" t="s">
        <v>25</v>
      </c>
      <c r="AB29" s="333"/>
      <c r="AC29" s="333"/>
      <c r="AD29" s="333"/>
      <c r="AE29" s="333"/>
      <c r="AF29" s="358"/>
      <c r="AG29" s="358"/>
      <c r="AH29" s="332" t="s">
        <v>26</v>
      </c>
      <c r="AI29" s="332"/>
      <c r="AJ29" s="334"/>
      <c r="AK29" s="357"/>
      <c r="AL29" s="358"/>
      <c r="AM29" s="333" t="s">
        <v>25</v>
      </c>
      <c r="AN29" s="333"/>
      <c r="AO29" s="333"/>
      <c r="AP29" s="333"/>
      <c r="AQ29" s="333"/>
      <c r="AR29" s="358"/>
      <c r="AS29" s="358"/>
      <c r="AT29" s="332" t="s">
        <v>26</v>
      </c>
      <c r="AU29" s="332"/>
      <c r="AV29" s="334"/>
      <c r="AW29" s="344">
        <f>IF(M32=2,1,0)+IF(Y32=2,1,0)+IF(AK32=2,1,0)</f>
        <v>2</v>
      </c>
      <c r="AX29" s="345"/>
      <c r="AY29" s="51"/>
      <c r="AZ29" s="51"/>
      <c r="BA29" s="345">
        <f>IF(W32=2,1,0)+IF(AI32=2,1,0)+IF(AU32=2,1,0)</f>
        <v>0</v>
      </c>
      <c r="BB29" s="350"/>
      <c r="BC29" s="289">
        <f>IF((W32+AI32+AU32)=0,"4/0",(M32+Y32+AK32)/(W32+AI32+AU32))</f>
        <v>4</v>
      </c>
      <c r="BD29" s="290"/>
      <c r="BE29" s="290"/>
      <c r="BF29" s="291"/>
      <c r="BG29" s="298">
        <f>(P31+P32+P33+AB31+AB32+AB33+AN31+AN32+AN33)/(T31+T32+T33+AF31+AF32+AF33+AR31+AR32+AR33)</f>
        <v>1.126984126984127</v>
      </c>
      <c r="BH29" s="299"/>
      <c r="BI29" s="299"/>
      <c r="BJ29" s="299"/>
      <c r="BK29" s="299"/>
      <c r="BL29" s="300"/>
      <c r="BM29" s="307">
        <v>4</v>
      </c>
      <c r="BN29" s="308"/>
      <c r="BO29" s="308"/>
      <c r="BP29" s="309"/>
    </row>
    <row r="30" spans="1:68" ht="13.5" customHeight="1">
      <c r="A30" s="316" t="s">
        <v>76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8"/>
      <c r="M30" s="327"/>
      <c r="N30" s="328"/>
      <c r="O30" s="328"/>
      <c r="P30" s="328"/>
      <c r="Q30" s="328"/>
      <c r="R30" s="329"/>
      <c r="S30" s="329"/>
      <c r="T30" s="329"/>
      <c r="U30" s="329"/>
      <c r="V30" s="329"/>
      <c r="W30" s="329"/>
      <c r="X30" s="330"/>
      <c r="Y30" s="323" t="s">
        <v>27</v>
      </c>
      <c r="Z30" s="324"/>
      <c r="AA30" s="324"/>
      <c r="AB30" s="324"/>
      <c r="AC30" s="324"/>
      <c r="AD30" s="355"/>
      <c r="AE30" s="355"/>
      <c r="AF30" s="355"/>
      <c r="AG30" s="355"/>
      <c r="AH30" s="355"/>
      <c r="AI30" s="355"/>
      <c r="AJ30" s="356"/>
      <c r="AK30" s="323" t="s">
        <v>27</v>
      </c>
      <c r="AL30" s="324"/>
      <c r="AM30" s="324"/>
      <c r="AN30" s="324"/>
      <c r="AO30" s="324"/>
      <c r="AP30" s="355"/>
      <c r="AQ30" s="355"/>
      <c r="AR30" s="355"/>
      <c r="AS30" s="355"/>
      <c r="AT30" s="355"/>
      <c r="AU30" s="355"/>
      <c r="AV30" s="356"/>
      <c r="AW30" s="346"/>
      <c r="AX30" s="347"/>
      <c r="AY30" s="52"/>
      <c r="AZ30" s="52"/>
      <c r="BA30" s="347"/>
      <c r="BB30" s="351"/>
      <c r="BC30" s="292"/>
      <c r="BD30" s="293"/>
      <c r="BE30" s="293"/>
      <c r="BF30" s="294"/>
      <c r="BG30" s="301"/>
      <c r="BH30" s="302"/>
      <c r="BI30" s="302"/>
      <c r="BJ30" s="302"/>
      <c r="BK30" s="302"/>
      <c r="BL30" s="303"/>
      <c r="BM30" s="310"/>
      <c r="BN30" s="311"/>
      <c r="BO30" s="311"/>
      <c r="BP30" s="312"/>
    </row>
    <row r="31" spans="1:68" ht="13.5" customHeight="1">
      <c r="A31" s="319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8"/>
      <c r="M31" s="283"/>
      <c r="N31" s="257"/>
      <c r="O31" s="265"/>
      <c r="P31" s="267"/>
      <c r="Q31" s="267"/>
      <c r="R31" s="257"/>
      <c r="S31" s="257"/>
      <c r="T31" s="257"/>
      <c r="U31" s="257"/>
      <c r="V31" s="265"/>
      <c r="W31" s="267"/>
      <c r="X31" s="268"/>
      <c r="Y31" s="288" t="str">
        <f>IF(Y32=2,"○",IF(AI32=2,"●",""))</f>
        <v>○</v>
      </c>
      <c r="Z31" s="269"/>
      <c r="AA31" s="280" t="s">
        <v>28</v>
      </c>
      <c r="AB31" s="353">
        <v>15</v>
      </c>
      <c r="AC31" s="353"/>
      <c r="AD31" s="269" t="s">
        <v>29</v>
      </c>
      <c r="AE31" s="269"/>
      <c r="AF31" s="354">
        <v>10</v>
      </c>
      <c r="AG31" s="354"/>
      <c r="AH31" s="280" t="s">
        <v>30</v>
      </c>
      <c r="AI31" s="275"/>
      <c r="AJ31" s="282"/>
      <c r="AK31" s="288" t="str">
        <f>IF(AK32=2,"○",IF(AU32=2,"●",""))</f>
        <v>○</v>
      </c>
      <c r="AL31" s="269"/>
      <c r="AM31" s="280" t="s">
        <v>28</v>
      </c>
      <c r="AN31" s="353">
        <v>9</v>
      </c>
      <c r="AO31" s="353"/>
      <c r="AP31" s="269" t="s">
        <v>29</v>
      </c>
      <c r="AQ31" s="269"/>
      <c r="AR31" s="354">
        <v>15</v>
      </c>
      <c r="AS31" s="354"/>
      <c r="AT31" s="280" t="s">
        <v>30</v>
      </c>
      <c r="AU31" s="275"/>
      <c r="AV31" s="282"/>
      <c r="AW31" s="346"/>
      <c r="AX31" s="347"/>
      <c r="AY31" s="269" t="s">
        <v>29</v>
      </c>
      <c r="AZ31" s="270"/>
      <c r="BA31" s="347"/>
      <c r="BB31" s="351"/>
      <c r="BC31" s="292"/>
      <c r="BD31" s="293"/>
      <c r="BE31" s="293"/>
      <c r="BF31" s="294"/>
      <c r="BG31" s="301"/>
      <c r="BH31" s="302"/>
      <c r="BI31" s="302"/>
      <c r="BJ31" s="302"/>
      <c r="BK31" s="302"/>
      <c r="BL31" s="303"/>
      <c r="BM31" s="310"/>
      <c r="BN31" s="311"/>
      <c r="BO31" s="311"/>
      <c r="BP31" s="312"/>
    </row>
    <row r="32" spans="1:68" ht="13.5" customHeight="1">
      <c r="A32" s="319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8"/>
      <c r="M32" s="284"/>
      <c r="N32" s="285"/>
      <c r="O32" s="265"/>
      <c r="P32" s="267"/>
      <c r="Q32" s="267"/>
      <c r="R32" s="257"/>
      <c r="S32" s="257"/>
      <c r="T32" s="257"/>
      <c r="U32" s="257"/>
      <c r="V32" s="265"/>
      <c r="W32" s="258"/>
      <c r="X32" s="259"/>
      <c r="Y32" s="271">
        <f>IF(AB31&gt;AF31,1,0)+IF(AB32&gt;AF32,1,0)+IF(AB33&gt;AF33,1,0)</f>
        <v>2</v>
      </c>
      <c r="Z32" s="272"/>
      <c r="AA32" s="280"/>
      <c r="AB32" s="353">
        <v>15</v>
      </c>
      <c r="AC32" s="353"/>
      <c r="AD32" s="269" t="s">
        <v>29</v>
      </c>
      <c r="AE32" s="269"/>
      <c r="AF32" s="354">
        <v>13</v>
      </c>
      <c r="AG32" s="354"/>
      <c r="AH32" s="280"/>
      <c r="AI32" s="276">
        <f>IF(AF31&gt;AB31,1,0)+IF(AF32&gt;AB32,1,0)+IF(AF33&gt;AB33,1,0)</f>
        <v>0</v>
      </c>
      <c r="AJ32" s="277"/>
      <c r="AK32" s="271">
        <f>IF(AN31&gt;AR31,1,0)+IF(AN32&gt;AR32,1,0)+IF(AN33&gt;AR33,1,0)</f>
        <v>2</v>
      </c>
      <c r="AL32" s="272"/>
      <c r="AM32" s="280"/>
      <c r="AN32" s="353">
        <v>17</v>
      </c>
      <c r="AO32" s="353"/>
      <c r="AP32" s="269" t="s">
        <v>29</v>
      </c>
      <c r="AQ32" s="269"/>
      <c r="AR32" s="354">
        <v>15</v>
      </c>
      <c r="AS32" s="354"/>
      <c r="AT32" s="280"/>
      <c r="AU32" s="276">
        <f>IF(AR31&gt;AN31,1,0)+IF(AR32&gt;AN32,1,0)+IF(AR33&gt;AN33,1,0)</f>
        <v>1</v>
      </c>
      <c r="AV32" s="277"/>
      <c r="AW32" s="346"/>
      <c r="AX32" s="347"/>
      <c r="AY32" s="52"/>
      <c r="AZ32" s="52"/>
      <c r="BA32" s="347"/>
      <c r="BB32" s="351"/>
      <c r="BC32" s="292"/>
      <c r="BD32" s="293"/>
      <c r="BE32" s="293"/>
      <c r="BF32" s="294"/>
      <c r="BG32" s="301"/>
      <c r="BH32" s="302"/>
      <c r="BI32" s="302"/>
      <c r="BJ32" s="302"/>
      <c r="BK32" s="302"/>
      <c r="BL32" s="303"/>
      <c r="BM32" s="310"/>
      <c r="BN32" s="311"/>
      <c r="BO32" s="311"/>
      <c r="BP32" s="312"/>
    </row>
    <row r="33" spans="1:68" ht="13.5" customHeight="1">
      <c r="A33" s="320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286"/>
      <c r="N33" s="287"/>
      <c r="O33" s="266"/>
      <c r="P33" s="264"/>
      <c r="Q33" s="264"/>
      <c r="R33" s="245"/>
      <c r="S33" s="245"/>
      <c r="T33" s="245"/>
      <c r="U33" s="245"/>
      <c r="V33" s="266"/>
      <c r="W33" s="260"/>
      <c r="X33" s="261"/>
      <c r="Y33" s="273"/>
      <c r="Z33" s="274"/>
      <c r="AA33" s="281"/>
      <c r="AB33" s="341"/>
      <c r="AC33" s="341"/>
      <c r="AD33" s="263" t="s">
        <v>29</v>
      </c>
      <c r="AE33" s="263"/>
      <c r="AF33" s="342"/>
      <c r="AG33" s="342"/>
      <c r="AH33" s="281"/>
      <c r="AI33" s="278"/>
      <c r="AJ33" s="279"/>
      <c r="AK33" s="273"/>
      <c r="AL33" s="274"/>
      <c r="AM33" s="281"/>
      <c r="AN33" s="341">
        <v>15</v>
      </c>
      <c r="AO33" s="341"/>
      <c r="AP33" s="263" t="s">
        <v>29</v>
      </c>
      <c r="AQ33" s="263"/>
      <c r="AR33" s="342">
        <v>10</v>
      </c>
      <c r="AS33" s="342"/>
      <c r="AT33" s="281"/>
      <c r="AU33" s="278"/>
      <c r="AV33" s="279"/>
      <c r="AW33" s="348"/>
      <c r="AX33" s="349"/>
      <c r="AY33" s="53"/>
      <c r="AZ33" s="53"/>
      <c r="BA33" s="349"/>
      <c r="BB33" s="352"/>
      <c r="BC33" s="295"/>
      <c r="BD33" s="296"/>
      <c r="BE33" s="296"/>
      <c r="BF33" s="297"/>
      <c r="BG33" s="304"/>
      <c r="BH33" s="305"/>
      <c r="BI33" s="305"/>
      <c r="BJ33" s="305"/>
      <c r="BK33" s="305"/>
      <c r="BL33" s="306"/>
      <c r="BM33" s="313"/>
      <c r="BN33" s="314"/>
      <c r="BO33" s="314"/>
      <c r="BP33" s="315"/>
    </row>
    <row r="34" spans="1:68" ht="13.5" customHeight="1">
      <c r="A34" s="338" t="s">
        <v>14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40"/>
      <c r="M34" s="331" t="str">
        <f>IF(Y29="","",Y29)</f>
        <v/>
      </c>
      <c r="N34" s="332"/>
      <c r="O34" s="333" t="s">
        <v>25</v>
      </c>
      <c r="P34" s="333"/>
      <c r="Q34" s="333"/>
      <c r="R34" s="333"/>
      <c r="S34" s="333"/>
      <c r="T34" s="332" t="str">
        <f>IF(AF29="","",AF29)</f>
        <v/>
      </c>
      <c r="U34" s="332"/>
      <c r="V34" s="332" t="s">
        <v>26</v>
      </c>
      <c r="W34" s="332"/>
      <c r="X34" s="334"/>
      <c r="Y34" s="335"/>
      <c r="Z34" s="336"/>
      <c r="AA34" s="337"/>
      <c r="AB34" s="337"/>
      <c r="AC34" s="337"/>
      <c r="AD34" s="337"/>
      <c r="AE34" s="337"/>
      <c r="AF34" s="336"/>
      <c r="AG34" s="336"/>
      <c r="AH34" s="336"/>
      <c r="AI34" s="336"/>
      <c r="AJ34" s="343"/>
      <c r="AK34" s="357"/>
      <c r="AL34" s="358"/>
      <c r="AM34" s="333" t="s">
        <v>25</v>
      </c>
      <c r="AN34" s="333"/>
      <c r="AO34" s="333"/>
      <c r="AP34" s="333"/>
      <c r="AQ34" s="333"/>
      <c r="AR34" s="358"/>
      <c r="AS34" s="358"/>
      <c r="AT34" s="332" t="s">
        <v>26</v>
      </c>
      <c r="AU34" s="332"/>
      <c r="AV34" s="334"/>
      <c r="AW34" s="344">
        <f>IF(M37=2,1,0)+IF(Y37=2,1,0)+IF(AK37=2,1,0)</f>
        <v>0</v>
      </c>
      <c r="AX34" s="345"/>
      <c r="AY34" s="51"/>
      <c r="AZ34" s="51"/>
      <c r="BA34" s="345">
        <f>IF(W37=2,1,0)+IF(AI37=2,1,0)+IF(AU37=2,1,0)</f>
        <v>2</v>
      </c>
      <c r="BB34" s="350"/>
      <c r="BC34" s="289">
        <f>IF((W37+AI37+AU37)=0,"4/0",(M37+Y37+AK37)/(W37+AI37+AU37))</f>
        <v>0.25</v>
      </c>
      <c r="BD34" s="290"/>
      <c r="BE34" s="290"/>
      <c r="BF34" s="291"/>
      <c r="BG34" s="298">
        <f>(P36+P37+P38+AB36+AB37+AB38+AN36+AN37+AN38)/(T36+T37+T38+AF36+AF37+AF38+AR36+AR37+AR38)</f>
        <v>0.89189189189189189</v>
      </c>
      <c r="BH34" s="299"/>
      <c r="BI34" s="299"/>
      <c r="BJ34" s="299"/>
      <c r="BK34" s="299"/>
      <c r="BL34" s="300"/>
      <c r="BM34" s="307">
        <v>6</v>
      </c>
      <c r="BN34" s="308"/>
      <c r="BO34" s="308"/>
      <c r="BP34" s="309"/>
    </row>
    <row r="35" spans="1:68" ht="13.5" customHeight="1">
      <c r="A35" s="316" t="s">
        <v>83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8"/>
      <c r="M35" s="323" t="s">
        <v>27</v>
      </c>
      <c r="N35" s="324"/>
      <c r="O35" s="324"/>
      <c r="P35" s="324"/>
      <c r="Q35" s="324"/>
      <c r="R35" s="325" t="str">
        <f>IF(AD30="","",AD30)</f>
        <v/>
      </c>
      <c r="S35" s="325"/>
      <c r="T35" s="325"/>
      <c r="U35" s="325"/>
      <c r="V35" s="325"/>
      <c r="W35" s="325"/>
      <c r="X35" s="326"/>
      <c r="Y35" s="327"/>
      <c r="Z35" s="328"/>
      <c r="AA35" s="328"/>
      <c r="AB35" s="328"/>
      <c r="AC35" s="328"/>
      <c r="AD35" s="329"/>
      <c r="AE35" s="329"/>
      <c r="AF35" s="329"/>
      <c r="AG35" s="329"/>
      <c r="AH35" s="329"/>
      <c r="AI35" s="329"/>
      <c r="AJ35" s="330"/>
      <c r="AK35" s="323" t="s">
        <v>27</v>
      </c>
      <c r="AL35" s="324"/>
      <c r="AM35" s="324"/>
      <c r="AN35" s="324"/>
      <c r="AO35" s="324"/>
      <c r="AP35" s="355"/>
      <c r="AQ35" s="355"/>
      <c r="AR35" s="355"/>
      <c r="AS35" s="355"/>
      <c r="AT35" s="355"/>
      <c r="AU35" s="355"/>
      <c r="AV35" s="356"/>
      <c r="AW35" s="346"/>
      <c r="AX35" s="347"/>
      <c r="AY35" s="52"/>
      <c r="AZ35" s="52"/>
      <c r="BA35" s="347"/>
      <c r="BB35" s="351"/>
      <c r="BC35" s="292"/>
      <c r="BD35" s="293"/>
      <c r="BE35" s="293"/>
      <c r="BF35" s="294"/>
      <c r="BG35" s="301"/>
      <c r="BH35" s="302"/>
      <c r="BI35" s="302"/>
      <c r="BJ35" s="302"/>
      <c r="BK35" s="302"/>
      <c r="BL35" s="303"/>
      <c r="BM35" s="310"/>
      <c r="BN35" s="311"/>
      <c r="BO35" s="311"/>
      <c r="BP35" s="312"/>
    </row>
    <row r="36" spans="1:68" ht="13.5" customHeight="1">
      <c r="A36" s="319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288" t="str">
        <f>IF(M37=2,"○",IF(W37=2,"●",""))</f>
        <v>●</v>
      </c>
      <c r="N36" s="269"/>
      <c r="O36" s="280" t="s">
        <v>28</v>
      </c>
      <c r="P36" s="275">
        <f>AF31</f>
        <v>10</v>
      </c>
      <c r="Q36" s="275"/>
      <c r="R36" s="269" t="s">
        <v>29</v>
      </c>
      <c r="S36" s="269"/>
      <c r="T36" s="269">
        <f>AB31</f>
        <v>15</v>
      </c>
      <c r="U36" s="269"/>
      <c r="V36" s="280" t="s">
        <v>30</v>
      </c>
      <c r="W36" s="275"/>
      <c r="X36" s="282"/>
      <c r="Y36" s="283"/>
      <c r="Z36" s="257"/>
      <c r="AA36" s="265"/>
      <c r="AB36" s="267"/>
      <c r="AC36" s="267"/>
      <c r="AD36" s="257"/>
      <c r="AE36" s="257"/>
      <c r="AF36" s="257"/>
      <c r="AG36" s="257"/>
      <c r="AH36" s="265"/>
      <c r="AI36" s="267"/>
      <c r="AJ36" s="268"/>
      <c r="AK36" s="288" t="str">
        <f>IF(AK37=2,"○",IF(AU37=2,"●",""))</f>
        <v>●</v>
      </c>
      <c r="AL36" s="269"/>
      <c r="AM36" s="280" t="s">
        <v>28</v>
      </c>
      <c r="AN36" s="353">
        <v>16</v>
      </c>
      <c r="AO36" s="353"/>
      <c r="AP36" s="269" t="s">
        <v>29</v>
      </c>
      <c r="AQ36" s="269"/>
      <c r="AR36" s="354">
        <v>17</v>
      </c>
      <c r="AS36" s="354"/>
      <c r="AT36" s="280" t="s">
        <v>30</v>
      </c>
      <c r="AU36" s="275"/>
      <c r="AV36" s="282"/>
      <c r="AW36" s="346"/>
      <c r="AX36" s="347"/>
      <c r="AY36" s="269" t="s">
        <v>29</v>
      </c>
      <c r="AZ36" s="270"/>
      <c r="BA36" s="347"/>
      <c r="BB36" s="351"/>
      <c r="BC36" s="292"/>
      <c r="BD36" s="293"/>
      <c r="BE36" s="293"/>
      <c r="BF36" s="294"/>
      <c r="BG36" s="301"/>
      <c r="BH36" s="302"/>
      <c r="BI36" s="302"/>
      <c r="BJ36" s="302"/>
      <c r="BK36" s="302"/>
      <c r="BL36" s="303"/>
      <c r="BM36" s="310"/>
      <c r="BN36" s="311"/>
      <c r="BO36" s="311"/>
      <c r="BP36" s="312"/>
    </row>
    <row r="37" spans="1:68" ht="13.5" customHeight="1">
      <c r="A37" s="319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8"/>
      <c r="M37" s="271">
        <f>AI32</f>
        <v>0</v>
      </c>
      <c r="N37" s="272"/>
      <c r="O37" s="280"/>
      <c r="P37" s="275">
        <f>AF32</f>
        <v>13</v>
      </c>
      <c r="Q37" s="275"/>
      <c r="R37" s="269" t="s">
        <v>29</v>
      </c>
      <c r="S37" s="269"/>
      <c r="T37" s="269">
        <f>AB32</f>
        <v>15</v>
      </c>
      <c r="U37" s="269"/>
      <c r="V37" s="280"/>
      <c r="W37" s="276">
        <f>Y32</f>
        <v>2</v>
      </c>
      <c r="X37" s="277"/>
      <c r="Y37" s="284"/>
      <c r="Z37" s="285"/>
      <c r="AA37" s="265"/>
      <c r="AB37" s="267"/>
      <c r="AC37" s="267"/>
      <c r="AD37" s="257"/>
      <c r="AE37" s="257"/>
      <c r="AF37" s="257"/>
      <c r="AG37" s="257"/>
      <c r="AH37" s="265"/>
      <c r="AI37" s="258"/>
      <c r="AJ37" s="259"/>
      <c r="AK37" s="271">
        <f>IF(AN36&gt;AR36,1,0)+IF(AN37&gt;AR37,1,0)+IF(AN38&gt;AR38,1,0)</f>
        <v>1</v>
      </c>
      <c r="AL37" s="272"/>
      <c r="AM37" s="280"/>
      <c r="AN37" s="353">
        <v>15</v>
      </c>
      <c r="AO37" s="353"/>
      <c r="AP37" s="269" t="s">
        <v>29</v>
      </c>
      <c r="AQ37" s="269"/>
      <c r="AR37" s="354">
        <v>12</v>
      </c>
      <c r="AS37" s="354"/>
      <c r="AT37" s="280"/>
      <c r="AU37" s="276">
        <f>IF(AR36&gt;AN36,1,0)+IF(AR37&gt;AN37,1,0)+IF(AR38&gt;AN38,1,0)</f>
        <v>2</v>
      </c>
      <c r="AV37" s="277"/>
      <c r="AW37" s="346"/>
      <c r="AX37" s="347"/>
      <c r="AY37" s="52"/>
      <c r="AZ37" s="52"/>
      <c r="BA37" s="347"/>
      <c r="BB37" s="351"/>
      <c r="BC37" s="292"/>
      <c r="BD37" s="293"/>
      <c r="BE37" s="293"/>
      <c r="BF37" s="294"/>
      <c r="BG37" s="301"/>
      <c r="BH37" s="302"/>
      <c r="BI37" s="302"/>
      <c r="BJ37" s="302"/>
      <c r="BK37" s="302"/>
      <c r="BL37" s="303"/>
      <c r="BM37" s="310"/>
      <c r="BN37" s="311"/>
      <c r="BO37" s="311"/>
      <c r="BP37" s="312"/>
    </row>
    <row r="38" spans="1:68" ht="13.5" customHeight="1">
      <c r="A38" s="320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2"/>
      <c r="M38" s="273"/>
      <c r="N38" s="274"/>
      <c r="O38" s="281"/>
      <c r="P38" s="262">
        <f>AF33</f>
        <v>0</v>
      </c>
      <c r="Q38" s="262"/>
      <c r="R38" s="263" t="s">
        <v>29</v>
      </c>
      <c r="S38" s="263"/>
      <c r="T38" s="263">
        <f>AB33</f>
        <v>0</v>
      </c>
      <c r="U38" s="263"/>
      <c r="V38" s="281"/>
      <c r="W38" s="278"/>
      <c r="X38" s="279"/>
      <c r="Y38" s="286"/>
      <c r="Z38" s="287"/>
      <c r="AA38" s="266"/>
      <c r="AB38" s="264"/>
      <c r="AC38" s="264"/>
      <c r="AD38" s="245"/>
      <c r="AE38" s="245"/>
      <c r="AF38" s="245"/>
      <c r="AG38" s="245"/>
      <c r="AH38" s="266"/>
      <c r="AI38" s="260"/>
      <c r="AJ38" s="261"/>
      <c r="AK38" s="273"/>
      <c r="AL38" s="274"/>
      <c r="AM38" s="281"/>
      <c r="AN38" s="341">
        <v>12</v>
      </c>
      <c r="AO38" s="341"/>
      <c r="AP38" s="263" t="s">
        <v>29</v>
      </c>
      <c r="AQ38" s="263"/>
      <c r="AR38" s="342">
        <v>15</v>
      </c>
      <c r="AS38" s="342"/>
      <c r="AT38" s="281"/>
      <c r="AU38" s="278"/>
      <c r="AV38" s="279"/>
      <c r="AW38" s="348"/>
      <c r="AX38" s="349"/>
      <c r="AY38" s="53"/>
      <c r="AZ38" s="53"/>
      <c r="BA38" s="349"/>
      <c r="BB38" s="352"/>
      <c r="BC38" s="295"/>
      <c r="BD38" s="296"/>
      <c r="BE38" s="296"/>
      <c r="BF38" s="297"/>
      <c r="BG38" s="304"/>
      <c r="BH38" s="305"/>
      <c r="BI38" s="305"/>
      <c r="BJ38" s="305"/>
      <c r="BK38" s="305"/>
      <c r="BL38" s="306"/>
      <c r="BM38" s="313"/>
      <c r="BN38" s="314"/>
      <c r="BO38" s="314"/>
      <c r="BP38" s="315"/>
    </row>
    <row r="39" spans="1:68" ht="13.5" customHeight="1">
      <c r="A39" s="338" t="s">
        <v>15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40"/>
      <c r="M39" s="331" t="str">
        <f>IF(AK29="","",AK29)</f>
        <v/>
      </c>
      <c r="N39" s="332"/>
      <c r="O39" s="333" t="s">
        <v>25</v>
      </c>
      <c r="P39" s="333"/>
      <c r="Q39" s="333"/>
      <c r="R39" s="333"/>
      <c r="S39" s="333"/>
      <c r="T39" s="332" t="str">
        <f>IF(AR29="","",AR29)</f>
        <v/>
      </c>
      <c r="U39" s="332"/>
      <c r="V39" s="332" t="s">
        <v>26</v>
      </c>
      <c r="W39" s="332"/>
      <c r="X39" s="334"/>
      <c r="Y39" s="331" t="str">
        <f>IF(AK34="","",AK34)</f>
        <v/>
      </c>
      <c r="Z39" s="332"/>
      <c r="AA39" s="333" t="s">
        <v>25</v>
      </c>
      <c r="AB39" s="333"/>
      <c r="AC39" s="333"/>
      <c r="AD39" s="333"/>
      <c r="AE39" s="333"/>
      <c r="AF39" s="332" t="str">
        <f>IF(AR34="","",AR34)</f>
        <v/>
      </c>
      <c r="AG39" s="332"/>
      <c r="AH39" s="332" t="s">
        <v>26</v>
      </c>
      <c r="AI39" s="332"/>
      <c r="AJ39" s="334"/>
      <c r="AK39" s="335"/>
      <c r="AL39" s="336"/>
      <c r="AM39" s="337"/>
      <c r="AN39" s="337"/>
      <c r="AO39" s="337"/>
      <c r="AP39" s="337"/>
      <c r="AQ39" s="337"/>
      <c r="AR39" s="336"/>
      <c r="AS39" s="336"/>
      <c r="AT39" s="336"/>
      <c r="AU39" s="336"/>
      <c r="AV39" s="343"/>
      <c r="AW39" s="344">
        <f>IF(M42=2,1,0)+IF(Y42=2,1,0)+IF(AK42=2,1,0)</f>
        <v>1</v>
      </c>
      <c r="AX39" s="345"/>
      <c r="AY39" s="51"/>
      <c r="AZ39" s="51"/>
      <c r="BA39" s="345">
        <f>IF(W42=2,1,0)+IF(AI42=2,1,0)+IF(AU42=2,1,0)</f>
        <v>1</v>
      </c>
      <c r="BB39" s="350"/>
      <c r="BC39" s="289">
        <f>IF((W42+AI42+AU42)=0,"4/0",(M42+Y42+AK42)/(W42+AI42+AU42))</f>
        <v>1</v>
      </c>
      <c r="BD39" s="290"/>
      <c r="BE39" s="290"/>
      <c r="BF39" s="291"/>
      <c r="BG39" s="298">
        <f>(P41+P42+P43+AB41+AB42+AB43+AN41+AN42+AN43)/(T41+T42+T43+AF41+AF42+AF43+AR41+AR42+AR43)</f>
        <v>1</v>
      </c>
      <c r="BH39" s="299"/>
      <c r="BI39" s="299"/>
      <c r="BJ39" s="299"/>
      <c r="BK39" s="299"/>
      <c r="BL39" s="300"/>
      <c r="BM39" s="307">
        <v>5</v>
      </c>
      <c r="BN39" s="308"/>
      <c r="BO39" s="308"/>
      <c r="BP39" s="309"/>
    </row>
    <row r="40" spans="1:68" ht="13.5" customHeight="1">
      <c r="A40" s="316" t="s">
        <v>84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8"/>
      <c r="M40" s="323" t="s">
        <v>27</v>
      </c>
      <c r="N40" s="324"/>
      <c r="O40" s="324"/>
      <c r="P40" s="324"/>
      <c r="Q40" s="324"/>
      <c r="R40" s="325" t="str">
        <f>IF(AP30="","",AP30)</f>
        <v/>
      </c>
      <c r="S40" s="325"/>
      <c r="T40" s="325"/>
      <c r="U40" s="325"/>
      <c r="V40" s="325"/>
      <c r="W40" s="325"/>
      <c r="X40" s="326"/>
      <c r="Y40" s="323" t="s">
        <v>27</v>
      </c>
      <c r="Z40" s="324"/>
      <c r="AA40" s="324"/>
      <c r="AB40" s="324"/>
      <c r="AC40" s="324"/>
      <c r="AD40" s="325" t="str">
        <f>IF(AP35="","",AP35)</f>
        <v/>
      </c>
      <c r="AE40" s="325"/>
      <c r="AF40" s="325"/>
      <c r="AG40" s="325"/>
      <c r="AH40" s="325"/>
      <c r="AI40" s="325"/>
      <c r="AJ40" s="326"/>
      <c r="AK40" s="327"/>
      <c r="AL40" s="328"/>
      <c r="AM40" s="328"/>
      <c r="AN40" s="328"/>
      <c r="AO40" s="328"/>
      <c r="AP40" s="329"/>
      <c r="AQ40" s="329"/>
      <c r="AR40" s="329"/>
      <c r="AS40" s="329"/>
      <c r="AT40" s="329"/>
      <c r="AU40" s="329"/>
      <c r="AV40" s="330"/>
      <c r="AW40" s="346"/>
      <c r="AX40" s="347"/>
      <c r="AY40" s="52"/>
      <c r="AZ40" s="52"/>
      <c r="BA40" s="347"/>
      <c r="BB40" s="351"/>
      <c r="BC40" s="292"/>
      <c r="BD40" s="293"/>
      <c r="BE40" s="293"/>
      <c r="BF40" s="294"/>
      <c r="BG40" s="301"/>
      <c r="BH40" s="302"/>
      <c r="BI40" s="302"/>
      <c r="BJ40" s="302"/>
      <c r="BK40" s="302"/>
      <c r="BL40" s="303"/>
      <c r="BM40" s="310"/>
      <c r="BN40" s="311"/>
      <c r="BO40" s="311"/>
      <c r="BP40" s="312"/>
    </row>
    <row r="41" spans="1:68" ht="13.5" customHeight="1">
      <c r="A41" s="319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8"/>
      <c r="M41" s="288" t="str">
        <f>IF(M42=2,"○",IF(W42=2,"●",""))</f>
        <v>●</v>
      </c>
      <c r="N41" s="269"/>
      <c r="O41" s="280" t="s">
        <v>28</v>
      </c>
      <c r="P41" s="275">
        <f>AR31</f>
        <v>15</v>
      </c>
      <c r="Q41" s="275"/>
      <c r="R41" s="269" t="s">
        <v>29</v>
      </c>
      <c r="S41" s="269"/>
      <c r="T41" s="269">
        <f>AN31</f>
        <v>9</v>
      </c>
      <c r="U41" s="269"/>
      <c r="V41" s="280" t="s">
        <v>30</v>
      </c>
      <c r="W41" s="275"/>
      <c r="X41" s="282"/>
      <c r="Y41" s="288" t="str">
        <f>IF(Y42=2,"○",IF(AI42=2,"●",""))</f>
        <v>○</v>
      </c>
      <c r="Z41" s="269"/>
      <c r="AA41" s="280" t="s">
        <v>28</v>
      </c>
      <c r="AB41" s="275">
        <f>AR36</f>
        <v>17</v>
      </c>
      <c r="AC41" s="275"/>
      <c r="AD41" s="269" t="s">
        <v>29</v>
      </c>
      <c r="AE41" s="269"/>
      <c r="AF41" s="269">
        <f>AN36</f>
        <v>16</v>
      </c>
      <c r="AG41" s="269"/>
      <c r="AH41" s="280" t="s">
        <v>30</v>
      </c>
      <c r="AI41" s="275"/>
      <c r="AJ41" s="282"/>
      <c r="AK41" s="283"/>
      <c r="AL41" s="257"/>
      <c r="AM41" s="265"/>
      <c r="AN41" s="267"/>
      <c r="AO41" s="267"/>
      <c r="AP41" s="257"/>
      <c r="AQ41" s="257"/>
      <c r="AR41" s="257"/>
      <c r="AS41" s="257"/>
      <c r="AT41" s="265"/>
      <c r="AU41" s="267"/>
      <c r="AV41" s="268"/>
      <c r="AW41" s="346"/>
      <c r="AX41" s="347"/>
      <c r="AY41" s="269" t="s">
        <v>29</v>
      </c>
      <c r="AZ41" s="270"/>
      <c r="BA41" s="347"/>
      <c r="BB41" s="351"/>
      <c r="BC41" s="292"/>
      <c r="BD41" s="293"/>
      <c r="BE41" s="293"/>
      <c r="BF41" s="294"/>
      <c r="BG41" s="301"/>
      <c r="BH41" s="302"/>
      <c r="BI41" s="302"/>
      <c r="BJ41" s="302"/>
      <c r="BK41" s="302"/>
      <c r="BL41" s="303"/>
      <c r="BM41" s="310"/>
      <c r="BN41" s="311"/>
      <c r="BO41" s="311"/>
      <c r="BP41" s="312"/>
    </row>
    <row r="42" spans="1:68" ht="13.5" customHeight="1">
      <c r="A42" s="319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8"/>
      <c r="M42" s="271">
        <f>AU32</f>
        <v>1</v>
      </c>
      <c r="N42" s="272"/>
      <c r="O42" s="280"/>
      <c r="P42" s="275">
        <f>AR32</f>
        <v>15</v>
      </c>
      <c r="Q42" s="275"/>
      <c r="R42" s="269" t="s">
        <v>29</v>
      </c>
      <c r="S42" s="269"/>
      <c r="T42" s="269">
        <f>AN32</f>
        <v>17</v>
      </c>
      <c r="U42" s="269"/>
      <c r="V42" s="280"/>
      <c r="W42" s="276">
        <f>AK32</f>
        <v>2</v>
      </c>
      <c r="X42" s="277"/>
      <c r="Y42" s="271">
        <f>AU37</f>
        <v>2</v>
      </c>
      <c r="Z42" s="272"/>
      <c r="AA42" s="280"/>
      <c r="AB42" s="275">
        <f>AR37</f>
        <v>12</v>
      </c>
      <c r="AC42" s="275"/>
      <c r="AD42" s="269" t="s">
        <v>29</v>
      </c>
      <c r="AE42" s="269"/>
      <c r="AF42" s="269">
        <f>AN37</f>
        <v>15</v>
      </c>
      <c r="AG42" s="269"/>
      <c r="AH42" s="280"/>
      <c r="AI42" s="276">
        <f>AK37</f>
        <v>1</v>
      </c>
      <c r="AJ42" s="277"/>
      <c r="AK42" s="284"/>
      <c r="AL42" s="285"/>
      <c r="AM42" s="265"/>
      <c r="AN42" s="267"/>
      <c r="AO42" s="267"/>
      <c r="AP42" s="257"/>
      <c r="AQ42" s="257"/>
      <c r="AR42" s="257"/>
      <c r="AS42" s="257"/>
      <c r="AT42" s="265"/>
      <c r="AU42" s="258"/>
      <c r="AV42" s="259"/>
      <c r="AW42" s="346"/>
      <c r="AX42" s="347"/>
      <c r="AY42" s="52"/>
      <c r="AZ42" s="52"/>
      <c r="BA42" s="347"/>
      <c r="BB42" s="351"/>
      <c r="BC42" s="292"/>
      <c r="BD42" s="293"/>
      <c r="BE42" s="293"/>
      <c r="BF42" s="294"/>
      <c r="BG42" s="301"/>
      <c r="BH42" s="302"/>
      <c r="BI42" s="302"/>
      <c r="BJ42" s="302"/>
      <c r="BK42" s="302"/>
      <c r="BL42" s="303"/>
      <c r="BM42" s="310"/>
      <c r="BN42" s="311"/>
      <c r="BO42" s="311"/>
      <c r="BP42" s="312"/>
    </row>
    <row r="43" spans="1:68" ht="13.5" customHeight="1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2"/>
      <c r="M43" s="273"/>
      <c r="N43" s="274"/>
      <c r="O43" s="281"/>
      <c r="P43" s="262">
        <f>AR33</f>
        <v>10</v>
      </c>
      <c r="Q43" s="262"/>
      <c r="R43" s="263" t="s">
        <v>29</v>
      </c>
      <c r="S43" s="263"/>
      <c r="T43" s="263">
        <f>AN33</f>
        <v>15</v>
      </c>
      <c r="U43" s="263"/>
      <c r="V43" s="281"/>
      <c r="W43" s="278"/>
      <c r="X43" s="279"/>
      <c r="Y43" s="273"/>
      <c r="Z43" s="274"/>
      <c r="AA43" s="281"/>
      <c r="AB43" s="262">
        <f>AR38</f>
        <v>15</v>
      </c>
      <c r="AC43" s="262"/>
      <c r="AD43" s="263" t="s">
        <v>29</v>
      </c>
      <c r="AE43" s="263"/>
      <c r="AF43" s="263">
        <f>AN38</f>
        <v>12</v>
      </c>
      <c r="AG43" s="263"/>
      <c r="AH43" s="281"/>
      <c r="AI43" s="278"/>
      <c r="AJ43" s="279"/>
      <c r="AK43" s="286"/>
      <c r="AL43" s="287"/>
      <c r="AM43" s="266"/>
      <c r="AN43" s="264"/>
      <c r="AO43" s="264"/>
      <c r="AP43" s="245"/>
      <c r="AQ43" s="245"/>
      <c r="AR43" s="245"/>
      <c r="AS43" s="245"/>
      <c r="AT43" s="266"/>
      <c r="AU43" s="260"/>
      <c r="AV43" s="261"/>
      <c r="AW43" s="348"/>
      <c r="AX43" s="349"/>
      <c r="AY43" s="53"/>
      <c r="AZ43" s="53"/>
      <c r="BA43" s="349"/>
      <c r="BB43" s="352"/>
      <c r="BC43" s="295"/>
      <c r="BD43" s="296"/>
      <c r="BE43" s="296"/>
      <c r="BF43" s="297"/>
      <c r="BG43" s="304"/>
      <c r="BH43" s="305"/>
      <c r="BI43" s="305"/>
      <c r="BJ43" s="305"/>
      <c r="BK43" s="305"/>
      <c r="BL43" s="306"/>
      <c r="BM43" s="313"/>
      <c r="BN43" s="314"/>
      <c r="BO43" s="314"/>
      <c r="BP43" s="315"/>
    </row>
  </sheetData>
  <mergeCells count="450">
    <mergeCell ref="A2:X4"/>
    <mergeCell ref="A5:L7"/>
    <mergeCell ref="M5:X5"/>
    <mergeCell ref="Y5:AJ5"/>
    <mergeCell ref="AK5:AV5"/>
    <mergeCell ref="AW5:BB7"/>
    <mergeCell ref="A8:L8"/>
    <mergeCell ref="M8:N8"/>
    <mergeCell ref="O8:S8"/>
    <mergeCell ref="T8:U8"/>
    <mergeCell ref="V8:X8"/>
    <mergeCell ref="Y8:Z8"/>
    <mergeCell ref="BC5:BF7"/>
    <mergeCell ref="BG5:BL7"/>
    <mergeCell ref="BM5:BP7"/>
    <mergeCell ref="M6:X7"/>
    <mergeCell ref="Y6:AJ7"/>
    <mergeCell ref="AK6:AV7"/>
    <mergeCell ref="BC8:BF12"/>
    <mergeCell ref="BG8:BL12"/>
    <mergeCell ref="BM8:BP12"/>
    <mergeCell ref="AP9:AV9"/>
    <mergeCell ref="AA8:AE8"/>
    <mergeCell ref="AF8:AG8"/>
    <mergeCell ref="AH8:AJ8"/>
    <mergeCell ref="AK8:AL8"/>
    <mergeCell ref="AM8:AQ8"/>
    <mergeCell ref="AR8:AS8"/>
    <mergeCell ref="AD9:AJ9"/>
    <mergeCell ref="AK9:AO9"/>
    <mergeCell ref="M10:N10"/>
    <mergeCell ref="O10:O12"/>
    <mergeCell ref="P10:Q10"/>
    <mergeCell ref="R10:S10"/>
    <mergeCell ref="AT8:AV8"/>
    <mergeCell ref="AW8:AX12"/>
    <mergeCell ref="BA8:BB12"/>
    <mergeCell ref="T10:U10"/>
    <mergeCell ref="V10:V12"/>
    <mergeCell ref="W10:X10"/>
    <mergeCell ref="Y10:Z10"/>
    <mergeCell ref="AA10:AA12"/>
    <mergeCell ref="AB10:AC10"/>
    <mergeCell ref="AB11:AC11"/>
    <mergeCell ref="AB12:AC12"/>
    <mergeCell ref="A9:L12"/>
    <mergeCell ref="M9:Q9"/>
    <mergeCell ref="R9:X9"/>
    <mergeCell ref="Y9:AC9"/>
    <mergeCell ref="AD10:AE10"/>
    <mergeCell ref="AF10:AG10"/>
    <mergeCell ref="AH10:AH12"/>
    <mergeCell ref="AI10:AJ10"/>
    <mergeCell ref="AK10:AL10"/>
    <mergeCell ref="AM10:AM12"/>
    <mergeCell ref="AD11:AE11"/>
    <mergeCell ref="AF11:AG11"/>
    <mergeCell ref="AI11:AJ12"/>
    <mergeCell ref="AK11:AL12"/>
    <mergeCell ref="AN10:AO10"/>
    <mergeCell ref="AP10:AQ10"/>
    <mergeCell ref="AR10:AS10"/>
    <mergeCell ref="AT10:AT12"/>
    <mergeCell ref="AU10:AV10"/>
    <mergeCell ref="AY10:AZ10"/>
    <mergeCell ref="AN11:AO11"/>
    <mergeCell ref="AP11:AQ11"/>
    <mergeCell ref="AR11:AS11"/>
    <mergeCell ref="AU11:AV12"/>
    <mergeCell ref="AR12:AS12"/>
    <mergeCell ref="A13:L13"/>
    <mergeCell ref="M13:N13"/>
    <mergeCell ref="O13:S13"/>
    <mergeCell ref="T13:U13"/>
    <mergeCell ref="V13:X13"/>
    <mergeCell ref="M11:N12"/>
    <mergeCell ref="P11:Q11"/>
    <mergeCell ref="R11:S11"/>
    <mergeCell ref="T11:U11"/>
    <mergeCell ref="W11:X12"/>
    <mergeCell ref="Y11:Z12"/>
    <mergeCell ref="P12:Q12"/>
    <mergeCell ref="R12:S12"/>
    <mergeCell ref="T12:U12"/>
    <mergeCell ref="AA13:AE13"/>
    <mergeCell ref="AF13:AG13"/>
    <mergeCell ref="AH13:AJ13"/>
    <mergeCell ref="AK13:AL13"/>
    <mergeCell ref="AM13:AQ13"/>
    <mergeCell ref="AD12:AE12"/>
    <mergeCell ref="AF12:AG12"/>
    <mergeCell ref="AN12:AO12"/>
    <mergeCell ref="AP12:AQ12"/>
    <mergeCell ref="T15:U15"/>
    <mergeCell ref="V15:V17"/>
    <mergeCell ref="W15:X15"/>
    <mergeCell ref="Y15:Z15"/>
    <mergeCell ref="BM13:BP17"/>
    <mergeCell ref="A14:L17"/>
    <mergeCell ref="M14:Q14"/>
    <mergeCell ref="R14:X14"/>
    <mergeCell ref="Y14:AC14"/>
    <mergeCell ref="AD14:AJ14"/>
    <mergeCell ref="AK14:AO14"/>
    <mergeCell ref="AP14:AV14"/>
    <mergeCell ref="M15:N15"/>
    <mergeCell ref="O15:O17"/>
    <mergeCell ref="AR13:AS13"/>
    <mergeCell ref="AT13:AV13"/>
    <mergeCell ref="AW13:AX17"/>
    <mergeCell ref="BA13:BB17"/>
    <mergeCell ref="BC13:BF17"/>
    <mergeCell ref="BG13:BL17"/>
    <mergeCell ref="AU15:AV15"/>
    <mergeCell ref="AY15:AZ15"/>
    <mergeCell ref="AU16:AV17"/>
    <mergeCell ref="Y13:Z13"/>
    <mergeCell ref="AK15:AL15"/>
    <mergeCell ref="AM15:AM17"/>
    <mergeCell ref="AN15:AO15"/>
    <mergeCell ref="AP15:AQ15"/>
    <mergeCell ref="AR15:AS15"/>
    <mergeCell ref="AT15:AT17"/>
    <mergeCell ref="AK16:AL17"/>
    <mergeCell ref="AN16:AO16"/>
    <mergeCell ref="AP16:AQ16"/>
    <mergeCell ref="AR16:AS16"/>
    <mergeCell ref="AN17:AO17"/>
    <mergeCell ref="AP17:AQ17"/>
    <mergeCell ref="AR17:AS17"/>
    <mergeCell ref="M16:N17"/>
    <mergeCell ref="P16:Q16"/>
    <mergeCell ref="R16:S16"/>
    <mergeCell ref="T16:U16"/>
    <mergeCell ref="W16:X17"/>
    <mergeCell ref="Y16:Z17"/>
    <mergeCell ref="P17:Q17"/>
    <mergeCell ref="R17:S17"/>
    <mergeCell ref="T17:U17"/>
    <mergeCell ref="AA15:AA17"/>
    <mergeCell ref="AB15:AC15"/>
    <mergeCell ref="AD15:AE15"/>
    <mergeCell ref="AF15:AG15"/>
    <mergeCell ref="AH15:AH17"/>
    <mergeCell ref="AI15:AJ15"/>
    <mergeCell ref="AB16:AC16"/>
    <mergeCell ref="AD16:AE16"/>
    <mergeCell ref="AF16:AG16"/>
    <mergeCell ref="AI16:AJ17"/>
    <mergeCell ref="P15:Q15"/>
    <mergeCell ref="R15:S15"/>
    <mergeCell ref="A18:L18"/>
    <mergeCell ref="M18:N18"/>
    <mergeCell ref="O18:S18"/>
    <mergeCell ref="T18:U18"/>
    <mergeCell ref="V18:X18"/>
    <mergeCell ref="Y18:Z18"/>
    <mergeCell ref="AB17:AC17"/>
    <mergeCell ref="AD17:AE17"/>
    <mergeCell ref="AF17:AG17"/>
    <mergeCell ref="BC18:BF22"/>
    <mergeCell ref="BG18:BL22"/>
    <mergeCell ref="BM18:BP22"/>
    <mergeCell ref="AP19:AV19"/>
    <mergeCell ref="AA18:AE18"/>
    <mergeCell ref="AF18:AG18"/>
    <mergeCell ref="AH18:AJ18"/>
    <mergeCell ref="AK18:AL18"/>
    <mergeCell ref="AM18:AQ18"/>
    <mergeCell ref="AR18:AS18"/>
    <mergeCell ref="AD19:AJ19"/>
    <mergeCell ref="AK19:AO19"/>
    <mergeCell ref="M20:N20"/>
    <mergeCell ref="O20:O22"/>
    <mergeCell ref="P20:Q20"/>
    <mergeCell ref="R20:S20"/>
    <mergeCell ref="AT18:AV18"/>
    <mergeCell ref="AW18:AX22"/>
    <mergeCell ref="BA18:BB22"/>
    <mergeCell ref="T20:U20"/>
    <mergeCell ref="V20:V22"/>
    <mergeCell ref="W20:X20"/>
    <mergeCell ref="Y20:Z20"/>
    <mergeCell ref="AA20:AA22"/>
    <mergeCell ref="AB20:AC20"/>
    <mergeCell ref="AB21:AC21"/>
    <mergeCell ref="AB22:AC22"/>
    <mergeCell ref="A19:L22"/>
    <mergeCell ref="M19:Q19"/>
    <mergeCell ref="R19:X19"/>
    <mergeCell ref="Y19:AC19"/>
    <mergeCell ref="AD20:AE20"/>
    <mergeCell ref="AF20:AG20"/>
    <mergeCell ref="AH20:AH22"/>
    <mergeCell ref="AI20:AJ20"/>
    <mergeCell ref="AK20:AL20"/>
    <mergeCell ref="AM20:AM22"/>
    <mergeCell ref="AD21:AE21"/>
    <mergeCell ref="AF21:AG21"/>
    <mergeCell ref="AI21:AJ22"/>
    <mergeCell ref="AK21:AL22"/>
    <mergeCell ref="AN20:AO20"/>
    <mergeCell ref="AP20:AQ20"/>
    <mergeCell ref="AR20:AS20"/>
    <mergeCell ref="AT20:AT22"/>
    <mergeCell ref="AU20:AV20"/>
    <mergeCell ref="AY20:AZ20"/>
    <mergeCell ref="AN21:AO21"/>
    <mergeCell ref="AP21:AQ21"/>
    <mergeCell ref="AR21:AS21"/>
    <mergeCell ref="AU21:AV22"/>
    <mergeCell ref="AD22:AE22"/>
    <mergeCell ref="AF22:AG22"/>
    <mergeCell ref="AN22:AO22"/>
    <mergeCell ref="AP22:AQ22"/>
    <mergeCell ref="AR22:AS22"/>
    <mergeCell ref="A23:X25"/>
    <mergeCell ref="M21:N22"/>
    <mergeCell ref="P21:Q21"/>
    <mergeCell ref="R21:S21"/>
    <mergeCell ref="T21:U21"/>
    <mergeCell ref="W21:X22"/>
    <mergeCell ref="Y21:Z22"/>
    <mergeCell ref="P22:Q22"/>
    <mergeCell ref="R22:S22"/>
    <mergeCell ref="T22:U22"/>
    <mergeCell ref="A29:L29"/>
    <mergeCell ref="M29:N29"/>
    <mergeCell ref="O29:S29"/>
    <mergeCell ref="T29:U29"/>
    <mergeCell ref="V29:X29"/>
    <mergeCell ref="A26:L28"/>
    <mergeCell ref="M26:X26"/>
    <mergeCell ref="Y26:AJ26"/>
    <mergeCell ref="AK26:AV26"/>
    <mergeCell ref="AA29:AE29"/>
    <mergeCell ref="AF29:AG29"/>
    <mergeCell ref="AH29:AJ29"/>
    <mergeCell ref="AK29:AL29"/>
    <mergeCell ref="AM29:AQ29"/>
    <mergeCell ref="BG26:BL28"/>
    <mergeCell ref="BM26:BP28"/>
    <mergeCell ref="M27:X28"/>
    <mergeCell ref="Y27:AJ28"/>
    <mergeCell ref="AK27:AV28"/>
    <mergeCell ref="AW26:BB28"/>
    <mergeCell ref="BC26:BF28"/>
    <mergeCell ref="T31:U31"/>
    <mergeCell ref="V31:V33"/>
    <mergeCell ref="W31:X31"/>
    <mergeCell ref="Y31:Z31"/>
    <mergeCell ref="BM29:BP33"/>
    <mergeCell ref="A30:L33"/>
    <mergeCell ref="M30:Q30"/>
    <mergeCell ref="R30:X30"/>
    <mergeCell ref="Y30:AC30"/>
    <mergeCell ref="AD30:AJ30"/>
    <mergeCell ref="AK30:AO30"/>
    <mergeCell ref="AP30:AV30"/>
    <mergeCell ref="M31:N31"/>
    <mergeCell ref="O31:O33"/>
    <mergeCell ref="AR29:AS29"/>
    <mergeCell ref="AT29:AV29"/>
    <mergeCell ref="AW29:AX33"/>
    <mergeCell ref="BA29:BB33"/>
    <mergeCell ref="BC29:BF33"/>
    <mergeCell ref="BG29:BL33"/>
    <mergeCell ref="AU31:AV31"/>
    <mergeCell ref="AY31:AZ31"/>
    <mergeCell ref="AU32:AV33"/>
    <mergeCell ref="Y29:Z29"/>
    <mergeCell ref="AK31:AL31"/>
    <mergeCell ref="AM31:AM33"/>
    <mergeCell ref="AN31:AO31"/>
    <mergeCell ref="AP31:AQ31"/>
    <mergeCell ref="AR31:AS31"/>
    <mergeCell ref="AT31:AT33"/>
    <mergeCell ref="AK32:AL33"/>
    <mergeCell ref="AN32:AO32"/>
    <mergeCell ref="AP32:AQ32"/>
    <mergeCell ref="AR32:AS32"/>
    <mergeCell ref="AN33:AO33"/>
    <mergeCell ref="AP33:AQ33"/>
    <mergeCell ref="AR33:AS33"/>
    <mergeCell ref="M32:N33"/>
    <mergeCell ref="P32:Q32"/>
    <mergeCell ref="R32:S32"/>
    <mergeCell ref="T32:U32"/>
    <mergeCell ref="W32:X33"/>
    <mergeCell ref="Y32:Z33"/>
    <mergeCell ref="P33:Q33"/>
    <mergeCell ref="R33:S33"/>
    <mergeCell ref="T33:U33"/>
    <mergeCell ref="AA31:AA33"/>
    <mergeCell ref="AB31:AC31"/>
    <mergeCell ref="AD31:AE31"/>
    <mergeCell ref="AF31:AG31"/>
    <mergeCell ref="AH31:AH33"/>
    <mergeCell ref="AI31:AJ31"/>
    <mergeCell ref="AB32:AC32"/>
    <mergeCell ref="AD32:AE32"/>
    <mergeCell ref="AF32:AG32"/>
    <mergeCell ref="AI32:AJ33"/>
    <mergeCell ref="P31:Q31"/>
    <mergeCell ref="R31:S31"/>
    <mergeCell ref="A34:L34"/>
    <mergeCell ref="M34:N34"/>
    <mergeCell ref="O34:S34"/>
    <mergeCell ref="T34:U34"/>
    <mergeCell ref="V34:X34"/>
    <mergeCell ref="Y34:Z34"/>
    <mergeCell ref="AB33:AC33"/>
    <mergeCell ref="AD33:AE33"/>
    <mergeCell ref="AF33:AG33"/>
    <mergeCell ref="BC34:BF38"/>
    <mergeCell ref="BG34:BL38"/>
    <mergeCell ref="BM34:BP38"/>
    <mergeCell ref="AP35:AV35"/>
    <mergeCell ref="AA34:AE34"/>
    <mergeCell ref="AF34:AG34"/>
    <mergeCell ref="AH34:AJ34"/>
    <mergeCell ref="AK34:AL34"/>
    <mergeCell ref="AM34:AQ34"/>
    <mergeCell ref="AR34:AS34"/>
    <mergeCell ref="AD35:AJ35"/>
    <mergeCell ref="AK35:AO35"/>
    <mergeCell ref="M36:N36"/>
    <mergeCell ref="O36:O38"/>
    <mergeCell ref="P36:Q36"/>
    <mergeCell ref="R36:S36"/>
    <mergeCell ref="AT34:AV34"/>
    <mergeCell ref="AW34:AX38"/>
    <mergeCell ref="BA34:BB38"/>
    <mergeCell ref="T36:U36"/>
    <mergeCell ref="V36:V38"/>
    <mergeCell ref="W36:X36"/>
    <mergeCell ref="Y36:Z36"/>
    <mergeCell ref="AA36:AA38"/>
    <mergeCell ref="AB36:AC36"/>
    <mergeCell ref="AB37:AC37"/>
    <mergeCell ref="AB38:AC38"/>
    <mergeCell ref="A35:L38"/>
    <mergeCell ref="M35:Q35"/>
    <mergeCell ref="R35:X35"/>
    <mergeCell ref="Y35:AC35"/>
    <mergeCell ref="AD36:AE36"/>
    <mergeCell ref="AF36:AG36"/>
    <mergeCell ref="AH36:AH38"/>
    <mergeCell ref="AI36:AJ36"/>
    <mergeCell ref="AK36:AL36"/>
    <mergeCell ref="AM36:AM38"/>
    <mergeCell ref="AD37:AE37"/>
    <mergeCell ref="AF37:AG37"/>
    <mergeCell ref="AI37:AJ38"/>
    <mergeCell ref="AK37:AL38"/>
    <mergeCell ref="AN36:AO36"/>
    <mergeCell ref="AP36:AQ36"/>
    <mergeCell ref="AR36:AS36"/>
    <mergeCell ref="AT36:AT38"/>
    <mergeCell ref="AU36:AV36"/>
    <mergeCell ref="AY36:AZ36"/>
    <mergeCell ref="AN37:AO37"/>
    <mergeCell ref="AP37:AQ37"/>
    <mergeCell ref="AR37:AS37"/>
    <mergeCell ref="AU37:AV38"/>
    <mergeCell ref="A39:L39"/>
    <mergeCell ref="M39:N39"/>
    <mergeCell ref="O39:S39"/>
    <mergeCell ref="T39:U39"/>
    <mergeCell ref="V39:X39"/>
    <mergeCell ref="M37:N38"/>
    <mergeCell ref="P37:Q37"/>
    <mergeCell ref="R37:S37"/>
    <mergeCell ref="T37:U37"/>
    <mergeCell ref="W37:X38"/>
    <mergeCell ref="P38:Q38"/>
    <mergeCell ref="R38:S38"/>
    <mergeCell ref="T38:U38"/>
    <mergeCell ref="AY41:AZ41"/>
    <mergeCell ref="AU42:AV43"/>
    <mergeCell ref="Y39:Z39"/>
    <mergeCell ref="AA39:AE39"/>
    <mergeCell ref="AF39:AG39"/>
    <mergeCell ref="AH39:AJ39"/>
    <mergeCell ref="AK39:AL39"/>
    <mergeCell ref="AM39:AQ39"/>
    <mergeCell ref="AD38:AE38"/>
    <mergeCell ref="AF38:AG38"/>
    <mergeCell ref="AN38:AO38"/>
    <mergeCell ref="AP38:AQ38"/>
    <mergeCell ref="AR38:AS38"/>
    <mergeCell ref="Y37:Z38"/>
    <mergeCell ref="AI42:AJ43"/>
    <mergeCell ref="P41:Q41"/>
    <mergeCell ref="R41:S41"/>
    <mergeCell ref="T41:U41"/>
    <mergeCell ref="V41:V43"/>
    <mergeCell ref="W41:X41"/>
    <mergeCell ref="Y41:Z41"/>
    <mergeCell ref="BM39:BP43"/>
    <mergeCell ref="A40:L43"/>
    <mergeCell ref="M40:Q40"/>
    <mergeCell ref="R40:X40"/>
    <mergeCell ref="Y40:AC40"/>
    <mergeCell ref="AD40:AJ40"/>
    <mergeCell ref="AK40:AO40"/>
    <mergeCell ref="AP40:AV40"/>
    <mergeCell ref="M41:N41"/>
    <mergeCell ref="O41:O43"/>
    <mergeCell ref="AR39:AS39"/>
    <mergeCell ref="AT39:AV39"/>
    <mergeCell ref="AW39:AX43"/>
    <mergeCell ref="BA39:BB43"/>
    <mergeCell ref="BC39:BF43"/>
    <mergeCell ref="BG39:BL43"/>
    <mergeCell ref="AU41:AV41"/>
    <mergeCell ref="AK41:AL41"/>
    <mergeCell ref="AM41:AM43"/>
    <mergeCell ref="AN41:AO41"/>
    <mergeCell ref="AP41:AQ41"/>
    <mergeCell ref="AR41:AS41"/>
    <mergeCell ref="AT41:AT43"/>
    <mergeCell ref="AK42:AL43"/>
    <mergeCell ref="AN42:AO42"/>
    <mergeCell ref="AP42:AQ42"/>
    <mergeCell ref="AR42:AS42"/>
    <mergeCell ref="AB43:AC43"/>
    <mergeCell ref="AD43:AE43"/>
    <mergeCell ref="AF43:AG43"/>
    <mergeCell ref="AN43:AO43"/>
    <mergeCell ref="AP43:AQ43"/>
    <mergeCell ref="AR43:AS43"/>
    <mergeCell ref="M42:N43"/>
    <mergeCell ref="P42:Q42"/>
    <mergeCell ref="R42:S42"/>
    <mergeCell ref="T42:U42"/>
    <mergeCell ref="W42:X43"/>
    <mergeCell ref="Y42:Z43"/>
    <mergeCell ref="P43:Q43"/>
    <mergeCell ref="R43:S43"/>
    <mergeCell ref="T43:U43"/>
    <mergeCell ref="AA41:AA43"/>
    <mergeCell ref="AB41:AC41"/>
    <mergeCell ref="AD41:AE41"/>
    <mergeCell ref="AF41:AG41"/>
    <mergeCell ref="AH41:AH43"/>
    <mergeCell ref="AI41:AJ41"/>
    <mergeCell ref="AB42:AC42"/>
    <mergeCell ref="AD42:AE42"/>
    <mergeCell ref="AF42:AG42"/>
  </mergeCells>
  <phoneticPr fontId="2"/>
  <pageMargins left="0.75" right="0.75" top="1" bottom="1" header="0.51200000000000001" footer="0.51200000000000001"/>
  <pageSetup paperSize="9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J40"/>
  <sheetViews>
    <sheetView topLeftCell="A8" zoomScale="70" zoomScaleNormal="70" zoomScaleSheetLayoutView="70" workbookViewId="0">
      <selection activeCell="AR17" sqref="AR17"/>
    </sheetView>
  </sheetViews>
  <sheetFormatPr defaultColWidth="6.44140625" defaultRowHeight="13.5"/>
  <cols>
    <col min="1" max="1" width="2.5546875" style="15" customWidth="1"/>
    <col min="2" max="2" width="26.88671875" style="47" customWidth="1"/>
    <col min="3" max="4" width="2.5546875" style="47" customWidth="1"/>
    <col min="5" max="5" width="3" style="47" customWidth="1"/>
    <col min="6" max="6" width="2.5546875" style="47" customWidth="1"/>
    <col min="7" max="7" width="3" style="47" customWidth="1"/>
    <col min="8" max="11" width="2.5546875" style="47" customWidth="1"/>
    <col min="12" max="12" width="3" style="47" customWidth="1"/>
    <col min="13" max="13" width="2.5546875" style="47" customWidth="1"/>
    <col min="14" max="14" width="3" style="47" customWidth="1"/>
    <col min="15" max="18" width="2.5546875" style="47" customWidth="1"/>
    <col min="19" max="19" width="26.88671875" style="47" customWidth="1"/>
    <col min="20" max="21" width="2.5546875" style="48" customWidth="1"/>
    <col min="22" max="22" width="3.109375" style="14" customWidth="1"/>
    <col min="23" max="23" width="5.44140625" style="14" customWidth="1"/>
    <col min="24" max="25" width="2.5546875" style="14" customWidth="1"/>
    <col min="26" max="26" width="1.88671875" style="14" customWidth="1"/>
    <col min="27" max="30" width="2.5546875" style="15" customWidth="1"/>
    <col min="31" max="31" width="1.88671875" style="15" customWidth="1"/>
    <col min="32" max="35" width="2.5546875" style="15" customWidth="1"/>
    <col min="36" max="36" width="1.88671875" style="15" customWidth="1"/>
    <col min="37" max="40" width="2.5546875" style="15" customWidth="1"/>
    <col min="41" max="41" width="1.88671875" style="15" customWidth="1"/>
    <col min="42" max="43" width="2.5546875" style="15" customWidth="1"/>
    <col min="44" max="45" width="6.109375" style="15" customWidth="1"/>
    <col min="46" max="256" width="6.44140625" style="15"/>
    <col min="257" max="257" width="2.5546875" style="15" customWidth="1"/>
    <col min="258" max="258" width="26.88671875" style="15" customWidth="1"/>
    <col min="259" max="274" width="2.5546875" style="15" customWidth="1"/>
    <col min="275" max="275" width="26.88671875" style="15" customWidth="1"/>
    <col min="276" max="277" width="2.5546875" style="15" customWidth="1"/>
    <col min="278" max="278" width="3.109375" style="15" customWidth="1"/>
    <col min="279" max="279" width="5.44140625" style="15" customWidth="1"/>
    <col min="280" max="281" width="2.5546875" style="15" customWidth="1"/>
    <col min="282" max="282" width="1.88671875" style="15" customWidth="1"/>
    <col min="283" max="286" width="2.5546875" style="15" customWidth="1"/>
    <col min="287" max="287" width="1.88671875" style="15" customWidth="1"/>
    <col min="288" max="291" width="2.5546875" style="15" customWidth="1"/>
    <col min="292" max="292" width="1.88671875" style="15" customWidth="1"/>
    <col min="293" max="296" width="2.5546875" style="15" customWidth="1"/>
    <col min="297" max="297" width="1.88671875" style="15" customWidth="1"/>
    <col min="298" max="299" width="2.5546875" style="15" customWidth="1"/>
    <col min="300" max="301" width="6.109375" style="15" customWidth="1"/>
    <col min="302" max="512" width="6.44140625" style="15"/>
    <col min="513" max="513" width="2.5546875" style="15" customWidth="1"/>
    <col min="514" max="514" width="26.88671875" style="15" customWidth="1"/>
    <col min="515" max="530" width="2.5546875" style="15" customWidth="1"/>
    <col min="531" max="531" width="26.88671875" style="15" customWidth="1"/>
    <col min="532" max="533" width="2.5546875" style="15" customWidth="1"/>
    <col min="534" max="534" width="3.109375" style="15" customWidth="1"/>
    <col min="535" max="535" width="5.44140625" style="15" customWidth="1"/>
    <col min="536" max="537" width="2.5546875" style="15" customWidth="1"/>
    <col min="538" max="538" width="1.88671875" style="15" customWidth="1"/>
    <col min="539" max="542" width="2.5546875" style="15" customWidth="1"/>
    <col min="543" max="543" width="1.88671875" style="15" customWidth="1"/>
    <col min="544" max="547" width="2.5546875" style="15" customWidth="1"/>
    <col min="548" max="548" width="1.88671875" style="15" customWidth="1"/>
    <col min="549" max="552" width="2.5546875" style="15" customWidth="1"/>
    <col min="553" max="553" width="1.88671875" style="15" customWidth="1"/>
    <col min="554" max="555" width="2.5546875" style="15" customWidth="1"/>
    <col min="556" max="557" width="6.109375" style="15" customWidth="1"/>
    <col min="558" max="768" width="6.44140625" style="15"/>
    <col min="769" max="769" width="2.5546875" style="15" customWidth="1"/>
    <col min="770" max="770" width="26.88671875" style="15" customWidth="1"/>
    <col min="771" max="786" width="2.5546875" style="15" customWidth="1"/>
    <col min="787" max="787" width="26.88671875" style="15" customWidth="1"/>
    <col min="788" max="789" width="2.5546875" style="15" customWidth="1"/>
    <col min="790" max="790" width="3.109375" style="15" customWidth="1"/>
    <col min="791" max="791" width="5.44140625" style="15" customWidth="1"/>
    <col min="792" max="793" width="2.5546875" style="15" customWidth="1"/>
    <col min="794" max="794" width="1.88671875" style="15" customWidth="1"/>
    <col min="795" max="798" width="2.5546875" style="15" customWidth="1"/>
    <col min="799" max="799" width="1.88671875" style="15" customWidth="1"/>
    <col min="800" max="803" width="2.5546875" style="15" customWidth="1"/>
    <col min="804" max="804" width="1.88671875" style="15" customWidth="1"/>
    <col min="805" max="808" width="2.5546875" style="15" customWidth="1"/>
    <col min="809" max="809" width="1.88671875" style="15" customWidth="1"/>
    <col min="810" max="811" width="2.5546875" style="15" customWidth="1"/>
    <col min="812" max="813" width="6.109375" style="15" customWidth="1"/>
    <col min="814" max="1024" width="6.44140625" style="15"/>
    <col min="1025" max="1025" width="2.5546875" style="15" customWidth="1"/>
    <col min="1026" max="1026" width="26.88671875" style="15" customWidth="1"/>
    <col min="1027" max="1042" width="2.5546875" style="15" customWidth="1"/>
    <col min="1043" max="1043" width="26.88671875" style="15" customWidth="1"/>
    <col min="1044" max="1045" width="2.5546875" style="15" customWidth="1"/>
    <col min="1046" max="1046" width="3.109375" style="15" customWidth="1"/>
    <col min="1047" max="1047" width="5.44140625" style="15" customWidth="1"/>
    <col min="1048" max="1049" width="2.5546875" style="15" customWidth="1"/>
    <col min="1050" max="1050" width="1.88671875" style="15" customWidth="1"/>
    <col min="1051" max="1054" width="2.5546875" style="15" customWidth="1"/>
    <col min="1055" max="1055" width="1.88671875" style="15" customWidth="1"/>
    <col min="1056" max="1059" width="2.5546875" style="15" customWidth="1"/>
    <col min="1060" max="1060" width="1.88671875" style="15" customWidth="1"/>
    <col min="1061" max="1064" width="2.5546875" style="15" customWidth="1"/>
    <col min="1065" max="1065" width="1.88671875" style="15" customWidth="1"/>
    <col min="1066" max="1067" width="2.5546875" style="15" customWidth="1"/>
    <col min="1068" max="1069" width="6.109375" style="15" customWidth="1"/>
    <col min="1070" max="1280" width="6.44140625" style="15"/>
    <col min="1281" max="1281" width="2.5546875" style="15" customWidth="1"/>
    <col min="1282" max="1282" width="26.88671875" style="15" customWidth="1"/>
    <col min="1283" max="1298" width="2.5546875" style="15" customWidth="1"/>
    <col min="1299" max="1299" width="26.88671875" style="15" customWidth="1"/>
    <col min="1300" max="1301" width="2.5546875" style="15" customWidth="1"/>
    <col min="1302" max="1302" width="3.109375" style="15" customWidth="1"/>
    <col min="1303" max="1303" width="5.44140625" style="15" customWidth="1"/>
    <col min="1304" max="1305" width="2.5546875" style="15" customWidth="1"/>
    <col min="1306" max="1306" width="1.88671875" style="15" customWidth="1"/>
    <col min="1307" max="1310" width="2.5546875" style="15" customWidth="1"/>
    <col min="1311" max="1311" width="1.88671875" style="15" customWidth="1"/>
    <col min="1312" max="1315" width="2.5546875" style="15" customWidth="1"/>
    <col min="1316" max="1316" width="1.88671875" style="15" customWidth="1"/>
    <col min="1317" max="1320" width="2.5546875" style="15" customWidth="1"/>
    <col min="1321" max="1321" width="1.88671875" style="15" customWidth="1"/>
    <col min="1322" max="1323" width="2.5546875" style="15" customWidth="1"/>
    <col min="1324" max="1325" width="6.109375" style="15" customWidth="1"/>
    <col min="1326" max="1536" width="6.44140625" style="15"/>
    <col min="1537" max="1537" width="2.5546875" style="15" customWidth="1"/>
    <col min="1538" max="1538" width="26.88671875" style="15" customWidth="1"/>
    <col min="1539" max="1554" width="2.5546875" style="15" customWidth="1"/>
    <col min="1555" max="1555" width="26.88671875" style="15" customWidth="1"/>
    <col min="1556" max="1557" width="2.5546875" style="15" customWidth="1"/>
    <col min="1558" max="1558" width="3.109375" style="15" customWidth="1"/>
    <col min="1559" max="1559" width="5.44140625" style="15" customWidth="1"/>
    <col min="1560" max="1561" width="2.5546875" style="15" customWidth="1"/>
    <col min="1562" max="1562" width="1.88671875" style="15" customWidth="1"/>
    <col min="1563" max="1566" width="2.5546875" style="15" customWidth="1"/>
    <col min="1567" max="1567" width="1.88671875" style="15" customWidth="1"/>
    <col min="1568" max="1571" width="2.5546875" style="15" customWidth="1"/>
    <col min="1572" max="1572" width="1.88671875" style="15" customWidth="1"/>
    <col min="1573" max="1576" width="2.5546875" style="15" customWidth="1"/>
    <col min="1577" max="1577" width="1.88671875" style="15" customWidth="1"/>
    <col min="1578" max="1579" width="2.5546875" style="15" customWidth="1"/>
    <col min="1580" max="1581" width="6.109375" style="15" customWidth="1"/>
    <col min="1582" max="1792" width="6.44140625" style="15"/>
    <col min="1793" max="1793" width="2.5546875" style="15" customWidth="1"/>
    <col min="1794" max="1794" width="26.88671875" style="15" customWidth="1"/>
    <col min="1795" max="1810" width="2.5546875" style="15" customWidth="1"/>
    <col min="1811" max="1811" width="26.88671875" style="15" customWidth="1"/>
    <col min="1812" max="1813" width="2.5546875" style="15" customWidth="1"/>
    <col min="1814" max="1814" width="3.109375" style="15" customWidth="1"/>
    <col min="1815" max="1815" width="5.44140625" style="15" customWidth="1"/>
    <col min="1816" max="1817" width="2.5546875" style="15" customWidth="1"/>
    <col min="1818" max="1818" width="1.88671875" style="15" customWidth="1"/>
    <col min="1819" max="1822" width="2.5546875" style="15" customWidth="1"/>
    <col min="1823" max="1823" width="1.88671875" style="15" customWidth="1"/>
    <col min="1824" max="1827" width="2.5546875" style="15" customWidth="1"/>
    <col min="1828" max="1828" width="1.88671875" style="15" customWidth="1"/>
    <col min="1829" max="1832" width="2.5546875" style="15" customWidth="1"/>
    <col min="1833" max="1833" width="1.88671875" style="15" customWidth="1"/>
    <col min="1834" max="1835" width="2.5546875" style="15" customWidth="1"/>
    <col min="1836" max="1837" width="6.109375" style="15" customWidth="1"/>
    <col min="1838" max="2048" width="6.44140625" style="15"/>
    <col min="2049" max="2049" width="2.5546875" style="15" customWidth="1"/>
    <col min="2050" max="2050" width="26.88671875" style="15" customWidth="1"/>
    <col min="2051" max="2066" width="2.5546875" style="15" customWidth="1"/>
    <col min="2067" max="2067" width="26.88671875" style="15" customWidth="1"/>
    <col min="2068" max="2069" width="2.5546875" style="15" customWidth="1"/>
    <col min="2070" max="2070" width="3.109375" style="15" customWidth="1"/>
    <col min="2071" max="2071" width="5.44140625" style="15" customWidth="1"/>
    <col min="2072" max="2073" width="2.5546875" style="15" customWidth="1"/>
    <col min="2074" max="2074" width="1.88671875" style="15" customWidth="1"/>
    <col min="2075" max="2078" width="2.5546875" style="15" customWidth="1"/>
    <col min="2079" max="2079" width="1.88671875" style="15" customWidth="1"/>
    <col min="2080" max="2083" width="2.5546875" style="15" customWidth="1"/>
    <col min="2084" max="2084" width="1.88671875" style="15" customWidth="1"/>
    <col min="2085" max="2088" width="2.5546875" style="15" customWidth="1"/>
    <col min="2089" max="2089" width="1.88671875" style="15" customWidth="1"/>
    <col min="2090" max="2091" width="2.5546875" style="15" customWidth="1"/>
    <col min="2092" max="2093" width="6.109375" style="15" customWidth="1"/>
    <col min="2094" max="2304" width="6.44140625" style="15"/>
    <col min="2305" max="2305" width="2.5546875" style="15" customWidth="1"/>
    <col min="2306" max="2306" width="26.88671875" style="15" customWidth="1"/>
    <col min="2307" max="2322" width="2.5546875" style="15" customWidth="1"/>
    <col min="2323" max="2323" width="26.88671875" style="15" customWidth="1"/>
    <col min="2324" max="2325" width="2.5546875" style="15" customWidth="1"/>
    <col min="2326" max="2326" width="3.109375" style="15" customWidth="1"/>
    <col min="2327" max="2327" width="5.44140625" style="15" customWidth="1"/>
    <col min="2328" max="2329" width="2.5546875" style="15" customWidth="1"/>
    <col min="2330" max="2330" width="1.88671875" style="15" customWidth="1"/>
    <col min="2331" max="2334" width="2.5546875" style="15" customWidth="1"/>
    <col min="2335" max="2335" width="1.88671875" style="15" customWidth="1"/>
    <col min="2336" max="2339" width="2.5546875" style="15" customWidth="1"/>
    <col min="2340" max="2340" width="1.88671875" style="15" customWidth="1"/>
    <col min="2341" max="2344" width="2.5546875" style="15" customWidth="1"/>
    <col min="2345" max="2345" width="1.88671875" style="15" customWidth="1"/>
    <col min="2346" max="2347" width="2.5546875" style="15" customWidth="1"/>
    <col min="2348" max="2349" width="6.109375" style="15" customWidth="1"/>
    <col min="2350" max="2560" width="6.44140625" style="15"/>
    <col min="2561" max="2561" width="2.5546875" style="15" customWidth="1"/>
    <col min="2562" max="2562" width="26.88671875" style="15" customWidth="1"/>
    <col min="2563" max="2578" width="2.5546875" style="15" customWidth="1"/>
    <col min="2579" max="2579" width="26.88671875" style="15" customWidth="1"/>
    <col min="2580" max="2581" width="2.5546875" style="15" customWidth="1"/>
    <col min="2582" max="2582" width="3.109375" style="15" customWidth="1"/>
    <col min="2583" max="2583" width="5.44140625" style="15" customWidth="1"/>
    <col min="2584" max="2585" width="2.5546875" style="15" customWidth="1"/>
    <col min="2586" max="2586" width="1.88671875" style="15" customWidth="1"/>
    <col min="2587" max="2590" width="2.5546875" style="15" customWidth="1"/>
    <col min="2591" max="2591" width="1.88671875" style="15" customWidth="1"/>
    <col min="2592" max="2595" width="2.5546875" style="15" customWidth="1"/>
    <col min="2596" max="2596" width="1.88671875" style="15" customWidth="1"/>
    <col min="2597" max="2600" width="2.5546875" style="15" customWidth="1"/>
    <col min="2601" max="2601" width="1.88671875" style="15" customWidth="1"/>
    <col min="2602" max="2603" width="2.5546875" style="15" customWidth="1"/>
    <col min="2604" max="2605" width="6.109375" style="15" customWidth="1"/>
    <col min="2606" max="2816" width="6.44140625" style="15"/>
    <col min="2817" max="2817" width="2.5546875" style="15" customWidth="1"/>
    <col min="2818" max="2818" width="26.88671875" style="15" customWidth="1"/>
    <col min="2819" max="2834" width="2.5546875" style="15" customWidth="1"/>
    <col min="2835" max="2835" width="26.88671875" style="15" customWidth="1"/>
    <col min="2836" max="2837" width="2.5546875" style="15" customWidth="1"/>
    <col min="2838" max="2838" width="3.109375" style="15" customWidth="1"/>
    <col min="2839" max="2839" width="5.44140625" style="15" customWidth="1"/>
    <col min="2840" max="2841" width="2.5546875" style="15" customWidth="1"/>
    <col min="2842" max="2842" width="1.88671875" style="15" customWidth="1"/>
    <col min="2843" max="2846" width="2.5546875" style="15" customWidth="1"/>
    <col min="2847" max="2847" width="1.88671875" style="15" customWidth="1"/>
    <col min="2848" max="2851" width="2.5546875" style="15" customWidth="1"/>
    <col min="2852" max="2852" width="1.88671875" style="15" customWidth="1"/>
    <col min="2853" max="2856" width="2.5546875" style="15" customWidth="1"/>
    <col min="2857" max="2857" width="1.88671875" style="15" customWidth="1"/>
    <col min="2858" max="2859" width="2.5546875" style="15" customWidth="1"/>
    <col min="2860" max="2861" width="6.109375" style="15" customWidth="1"/>
    <col min="2862" max="3072" width="6.44140625" style="15"/>
    <col min="3073" max="3073" width="2.5546875" style="15" customWidth="1"/>
    <col min="3074" max="3074" width="26.88671875" style="15" customWidth="1"/>
    <col min="3075" max="3090" width="2.5546875" style="15" customWidth="1"/>
    <col min="3091" max="3091" width="26.88671875" style="15" customWidth="1"/>
    <col min="3092" max="3093" width="2.5546875" style="15" customWidth="1"/>
    <col min="3094" max="3094" width="3.109375" style="15" customWidth="1"/>
    <col min="3095" max="3095" width="5.44140625" style="15" customWidth="1"/>
    <col min="3096" max="3097" width="2.5546875" style="15" customWidth="1"/>
    <col min="3098" max="3098" width="1.88671875" style="15" customWidth="1"/>
    <col min="3099" max="3102" width="2.5546875" style="15" customWidth="1"/>
    <col min="3103" max="3103" width="1.88671875" style="15" customWidth="1"/>
    <col min="3104" max="3107" width="2.5546875" style="15" customWidth="1"/>
    <col min="3108" max="3108" width="1.88671875" style="15" customWidth="1"/>
    <col min="3109" max="3112" width="2.5546875" style="15" customWidth="1"/>
    <col min="3113" max="3113" width="1.88671875" style="15" customWidth="1"/>
    <col min="3114" max="3115" width="2.5546875" style="15" customWidth="1"/>
    <col min="3116" max="3117" width="6.109375" style="15" customWidth="1"/>
    <col min="3118" max="3328" width="6.44140625" style="15"/>
    <col min="3329" max="3329" width="2.5546875" style="15" customWidth="1"/>
    <col min="3330" max="3330" width="26.88671875" style="15" customWidth="1"/>
    <col min="3331" max="3346" width="2.5546875" style="15" customWidth="1"/>
    <col min="3347" max="3347" width="26.88671875" style="15" customWidth="1"/>
    <col min="3348" max="3349" width="2.5546875" style="15" customWidth="1"/>
    <col min="3350" max="3350" width="3.109375" style="15" customWidth="1"/>
    <col min="3351" max="3351" width="5.44140625" style="15" customWidth="1"/>
    <col min="3352" max="3353" width="2.5546875" style="15" customWidth="1"/>
    <col min="3354" max="3354" width="1.88671875" style="15" customWidth="1"/>
    <col min="3355" max="3358" width="2.5546875" style="15" customWidth="1"/>
    <col min="3359" max="3359" width="1.88671875" style="15" customWidth="1"/>
    <col min="3360" max="3363" width="2.5546875" style="15" customWidth="1"/>
    <col min="3364" max="3364" width="1.88671875" style="15" customWidth="1"/>
    <col min="3365" max="3368" width="2.5546875" style="15" customWidth="1"/>
    <col min="3369" max="3369" width="1.88671875" style="15" customWidth="1"/>
    <col min="3370" max="3371" width="2.5546875" style="15" customWidth="1"/>
    <col min="3372" max="3373" width="6.109375" style="15" customWidth="1"/>
    <col min="3374" max="3584" width="6.44140625" style="15"/>
    <col min="3585" max="3585" width="2.5546875" style="15" customWidth="1"/>
    <col min="3586" max="3586" width="26.88671875" style="15" customWidth="1"/>
    <col min="3587" max="3602" width="2.5546875" style="15" customWidth="1"/>
    <col min="3603" max="3603" width="26.88671875" style="15" customWidth="1"/>
    <col min="3604" max="3605" width="2.5546875" style="15" customWidth="1"/>
    <col min="3606" max="3606" width="3.109375" style="15" customWidth="1"/>
    <col min="3607" max="3607" width="5.44140625" style="15" customWidth="1"/>
    <col min="3608" max="3609" width="2.5546875" style="15" customWidth="1"/>
    <col min="3610" max="3610" width="1.88671875" style="15" customWidth="1"/>
    <col min="3611" max="3614" width="2.5546875" style="15" customWidth="1"/>
    <col min="3615" max="3615" width="1.88671875" style="15" customWidth="1"/>
    <col min="3616" max="3619" width="2.5546875" style="15" customWidth="1"/>
    <col min="3620" max="3620" width="1.88671875" style="15" customWidth="1"/>
    <col min="3621" max="3624" width="2.5546875" style="15" customWidth="1"/>
    <col min="3625" max="3625" width="1.88671875" style="15" customWidth="1"/>
    <col min="3626" max="3627" width="2.5546875" style="15" customWidth="1"/>
    <col min="3628" max="3629" width="6.109375" style="15" customWidth="1"/>
    <col min="3630" max="3840" width="6.44140625" style="15"/>
    <col min="3841" max="3841" width="2.5546875" style="15" customWidth="1"/>
    <col min="3842" max="3842" width="26.88671875" style="15" customWidth="1"/>
    <col min="3843" max="3858" width="2.5546875" style="15" customWidth="1"/>
    <col min="3859" max="3859" width="26.88671875" style="15" customWidth="1"/>
    <col min="3860" max="3861" width="2.5546875" style="15" customWidth="1"/>
    <col min="3862" max="3862" width="3.109375" style="15" customWidth="1"/>
    <col min="3863" max="3863" width="5.44140625" style="15" customWidth="1"/>
    <col min="3864" max="3865" width="2.5546875" style="15" customWidth="1"/>
    <col min="3866" max="3866" width="1.88671875" style="15" customWidth="1"/>
    <col min="3867" max="3870" width="2.5546875" style="15" customWidth="1"/>
    <col min="3871" max="3871" width="1.88671875" style="15" customWidth="1"/>
    <col min="3872" max="3875" width="2.5546875" style="15" customWidth="1"/>
    <col min="3876" max="3876" width="1.88671875" style="15" customWidth="1"/>
    <col min="3877" max="3880" width="2.5546875" style="15" customWidth="1"/>
    <col min="3881" max="3881" width="1.88671875" style="15" customWidth="1"/>
    <col min="3882" max="3883" width="2.5546875" style="15" customWidth="1"/>
    <col min="3884" max="3885" width="6.109375" style="15" customWidth="1"/>
    <col min="3886" max="4096" width="6.44140625" style="15"/>
    <col min="4097" max="4097" width="2.5546875" style="15" customWidth="1"/>
    <col min="4098" max="4098" width="26.88671875" style="15" customWidth="1"/>
    <col min="4099" max="4114" width="2.5546875" style="15" customWidth="1"/>
    <col min="4115" max="4115" width="26.88671875" style="15" customWidth="1"/>
    <col min="4116" max="4117" width="2.5546875" style="15" customWidth="1"/>
    <col min="4118" max="4118" width="3.109375" style="15" customWidth="1"/>
    <col min="4119" max="4119" width="5.44140625" style="15" customWidth="1"/>
    <col min="4120" max="4121" width="2.5546875" style="15" customWidth="1"/>
    <col min="4122" max="4122" width="1.88671875" style="15" customWidth="1"/>
    <col min="4123" max="4126" width="2.5546875" style="15" customWidth="1"/>
    <col min="4127" max="4127" width="1.88671875" style="15" customWidth="1"/>
    <col min="4128" max="4131" width="2.5546875" style="15" customWidth="1"/>
    <col min="4132" max="4132" width="1.88671875" style="15" customWidth="1"/>
    <col min="4133" max="4136" width="2.5546875" style="15" customWidth="1"/>
    <col min="4137" max="4137" width="1.88671875" style="15" customWidth="1"/>
    <col min="4138" max="4139" width="2.5546875" style="15" customWidth="1"/>
    <col min="4140" max="4141" width="6.109375" style="15" customWidth="1"/>
    <col min="4142" max="4352" width="6.44140625" style="15"/>
    <col min="4353" max="4353" width="2.5546875" style="15" customWidth="1"/>
    <col min="4354" max="4354" width="26.88671875" style="15" customWidth="1"/>
    <col min="4355" max="4370" width="2.5546875" style="15" customWidth="1"/>
    <col min="4371" max="4371" width="26.88671875" style="15" customWidth="1"/>
    <col min="4372" max="4373" width="2.5546875" style="15" customWidth="1"/>
    <col min="4374" max="4374" width="3.109375" style="15" customWidth="1"/>
    <col min="4375" max="4375" width="5.44140625" style="15" customWidth="1"/>
    <col min="4376" max="4377" width="2.5546875" style="15" customWidth="1"/>
    <col min="4378" max="4378" width="1.88671875" style="15" customWidth="1"/>
    <col min="4379" max="4382" width="2.5546875" style="15" customWidth="1"/>
    <col min="4383" max="4383" width="1.88671875" style="15" customWidth="1"/>
    <col min="4384" max="4387" width="2.5546875" style="15" customWidth="1"/>
    <col min="4388" max="4388" width="1.88671875" style="15" customWidth="1"/>
    <col min="4389" max="4392" width="2.5546875" style="15" customWidth="1"/>
    <col min="4393" max="4393" width="1.88671875" style="15" customWidth="1"/>
    <col min="4394" max="4395" width="2.5546875" style="15" customWidth="1"/>
    <col min="4396" max="4397" width="6.109375" style="15" customWidth="1"/>
    <col min="4398" max="4608" width="6.44140625" style="15"/>
    <col min="4609" max="4609" width="2.5546875" style="15" customWidth="1"/>
    <col min="4610" max="4610" width="26.88671875" style="15" customWidth="1"/>
    <col min="4611" max="4626" width="2.5546875" style="15" customWidth="1"/>
    <col min="4627" max="4627" width="26.88671875" style="15" customWidth="1"/>
    <col min="4628" max="4629" width="2.5546875" style="15" customWidth="1"/>
    <col min="4630" max="4630" width="3.109375" style="15" customWidth="1"/>
    <col min="4631" max="4631" width="5.44140625" style="15" customWidth="1"/>
    <col min="4632" max="4633" width="2.5546875" style="15" customWidth="1"/>
    <col min="4634" max="4634" width="1.88671875" style="15" customWidth="1"/>
    <col min="4635" max="4638" width="2.5546875" style="15" customWidth="1"/>
    <col min="4639" max="4639" width="1.88671875" style="15" customWidth="1"/>
    <col min="4640" max="4643" width="2.5546875" style="15" customWidth="1"/>
    <col min="4644" max="4644" width="1.88671875" style="15" customWidth="1"/>
    <col min="4645" max="4648" width="2.5546875" style="15" customWidth="1"/>
    <col min="4649" max="4649" width="1.88671875" style="15" customWidth="1"/>
    <col min="4650" max="4651" width="2.5546875" style="15" customWidth="1"/>
    <col min="4652" max="4653" width="6.109375" style="15" customWidth="1"/>
    <col min="4654" max="4864" width="6.44140625" style="15"/>
    <col min="4865" max="4865" width="2.5546875" style="15" customWidth="1"/>
    <col min="4866" max="4866" width="26.88671875" style="15" customWidth="1"/>
    <col min="4867" max="4882" width="2.5546875" style="15" customWidth="1"/>
    <col min="4883" max="4883" width="26.88671875" style="15" customWidth="1"/>
    <col min="4884" max="4885" width="2.5546875" style="15" customWidth="1"/>
    <col min="4886" max="4886" width="3.109375" style="15" customWidth="1"/>
    <col min="4887" max="4887" width="5.44140625" style="15" customWidth="1"/>
    <col min="4888" max="4889" width="2.5546875" style="15" customWidth="1"/>
    <col min="4890" max="4890" width="1.88671875" style="15" customWidth="1"/>
    <col min="4891" max="4894" width="2.5546875" style="15" customWidth="1"/>
    <col min="4895" max="4895" width="1.88671875" style="15" customWidth="1"/>
    <col min="4896" max="4899" width="2.5546875" style="15" customWidth="1"/>
    <col min="4900" max="4900" width="1.88671875" style="15" customWidth="1"/>
    <col min="4901" max="4904" width="2.5546875" style="15" customWidth="1"/>
    <col min="4905" max="4905" width="1.88671875" style="15" customWidth="1"/>
    <col min="4906" max="4907" width="2.5546875" style="15" customWidth="1"/>
    <col min="4908" max="4909" width="6.109375" style="15" customWidth="1"/>
    <col min="4910" max="5120" width="6.44140625" style="15"/>
    <col min="5121" max="5121" width="2.5546875" style="15" customWidth="1"/>
    <col min="5122" max="5122" width="26.88671875" style="15" customWidth="1"/>
    <col min="5123" max="5138" width="2.5546875" style="15" customWidth="1"/>
    <col min="5139" max="5139" width="26.88671875" style="15" customWidth="1"/>
    <col min="5140" max="5141" width="2.5546875" style="15" customWidth="1"/>
    <col min="5142" max="5142" width="3.109375" style="15" customWidth="1"/>
    <col min="5143" max="5143" width="5.44140625" style="15" customWidth="1"/>
    <col min="5144" max="5145" width="2.5546875" style="15" customWidth="1"/>
    <col min="5146" max="5146" width="1.88671875" style="15" customWidth="1"/>
    <col min="5147" max="5150" width="2.5546875" style="15" customWidth="1"/>
    <col min="5151" max="5151" width="1.88671875" style="15" customWidth="1"/>
    <col min="5152" max="5155" width="2.5546875" style="15" customWidth="1"/>
    <col min="5156" max="5156" width="1.88671875" style="15" customWidth="1"/>
    <col min="5157" max="5160" width="2.5546875" style="15" customWidth="1"/>
    <col min="5161" max="5161" width="1.88671875" style="15" customWidth="1"/>
    <col min="5162" max="5163" width="2.5546875" style="15" customWidth="1"/>
    <col min="5164" max="5165" width="6.109375" style="15" customWidth="1"/>
    <col min="5166" max="5376" width="6.44140625" style="15"/>
    <col min="5377" max="5377" width="2.5546875" style="15" customWidth="1"/>
    <col min="5378" max="5378" width="26.88671875" style="15" customWidth="1"/>
    <col min="5379" max="5394" width="2.5546875" style="15" customWidth="1"/>
    <col min="5395" max="5395" width="26.88671875" style="15" customWidth="1"/>
    <col min="5396" max="5397" width="2.5546875" style="15" customWidth="1"/>
    <col min="5398" max="5398" width="3.109375" style="15" customWidth="1"/>
    <col min="5399" max="5399" width="5.44140625" style="15" customWidth="1"/>
    <col min="5400" max="5401" width="2.5546875" style="15" customWidth="1"/>
    <col min="5402" max="5402" width="1.88671875" style="15" customWidth="1"/>
    <col min="5403" max="5406" width="2.5546875" style="15" customWidth="1"/>
    <col min="5407" max="5407" width="1.88671875" style="15" customWidth="1"/>
    <col min="5408" max="5411" width="2.5546875" style="15" customWidth="1"/>
    <col min="5412" max="5412" width="1.88671875" style="15" customWidth="1"/>
    <col min="5413" max="5416" width="2.5546875" style="15" customWidth="1"/>
    <col min="5417" max="5417" width="1.88671875" style="15" customWidth="1"/>
    <col min="5418" max="5419" width="2.5546875" style="15" customWidth="1"/>
    <col min="5420" max="5421" width="6.109375" style="15" customWidth="1"/>
    <col min="5422" max="5632" width="6.44140625" style="15"/>
    <col min="5633" max="5633" width="2.5546875" style="15" customWidth="1"/>
    <col min="5634" max="5634" width="26.88671875" style="15" customWidth="1"/>
    <col min="5635" max="5650" width="2.5546875" style="15" customWidth="1"/>
    <col min="5651" max="5651" width="26.88671875" style="15" customWidth="1"/>
    <col min="5652" max="5653" width="2.5546875" style="15" customWidth="1"/>
    <col min="5654" max="5654" width="3.109375" style="15" customWidth="1"/>
    <col min="5655" max="5655" width="5.44140625" style="15" customWidth="1"/>
    <col min="5656" max="5657" width="2.5546875" style="15" customWidth="1"/>
    <col min="5658" max="5658" width="1.88671875" style="15" customWidth="1"/>
    <col min="5659" max="5662" width="2.5546875" style="15" customWidth="1"/>
    <col min="5663" max="5663" width="1.88671875" style="15" customWidth="1"/>
    <col min="5664" max="5667" width="2.5546875" style="15" customWidth="1"/>
    <col min="5668" max="5668" width="1.88671875" style="15" customWidth="1"/>
    <col min="5669" max="5672" width="2.5546875" style="15" customWidth="1"/>
    <col min="5673" max="5673" width="1.88671875" style="15" customWidth="1"/>
    <col min="5674" max="5675" width="2.5546875" style="15" customWidth="1"/>
    <col min="5676" max="5677" width="6.109375" style="15" customWidth="1"/>
    <col min="5678" max="5888" width="6.44140625" style="15"/>
    <col min="5889" max="5889" width="2.5546875" style="15" customWidth="1"/>
    <col min="5890" max="5890" width="26.88671875" style="15" customWidth="1"/>
    <col min="5891" max="5906" width="2.5546875" style="15" customWidth="1"/>
    <col min="5907" max="5907" width="26.88671875" style="15" customWidth="1"/>
    <col min="5908" max="5909" width="2.5546875" style="15" customWidth="1"/>
    <col min="5910" max="5910" width="3.109375" style="15" customWidth="1"/>
    <col min="5911" max="5911" width="5.44140625" style="15" customWidth="1"/>
    <col min="5912" max="5913" width="2.5546875" style="15" customWidth="1"/>
    <col min="5914" max="5914" width="1.88671875" style="15" customWidth="1"/>
    <col min="5915" max="5918" width="2.5546875" style="15" customWidth="1"/>
    <col min="5919" max="5919" width="1.88671875" style="15" customWidth="1"/>
    <col min="5920" max="5923" width="2.5546875" style="15" customWidth="1"/>
    <col min="5924" max="5924" width="1.88671875" style="15" customWidth="1"/>
    <col min="5925" max="5928" width="2.5546875" style="15" customWidth="1"/>
    <col min="5929" max="5929" width="1.88671875" style="15" customWidth="1"/>
    <col min="5930" max="5931" width="2.5546875" style="15" customWidth="1"/>
    <col min="5932" max="5933" width="6.109375" style="15" customWidth="1"/>
    <col min="5934" max="6144" width="6.44140625" style="15"/>
    <col min="6145" max="6145" width="2.5546875" style="15" customWidth="1"/>
    <col min="6146" max="6146" width="26.88671875" style="15" customWidth="1"/>
    <col min="6147" max="6162" width="2.5546875" style="15" customWidth="1"/>
    <col min="6163" max="6163" width="26.88671875" style="15" customWidth="1"/>
    <col min="6164" max="6165" width="2.5546875" style="15" customWidth="1"/>
    <col min="6166" max="6166" width="3.109375" style="15" customWidth="1"/>
    <col min="6167" max="6167" width="5.44140625" style="15" customWidth="1"/>
    <col min="6168" max="6169" width="2.5546875" style="15" customWidth="1"/>
    <col min="6170" max="6170" width="1.88671875" style="15" customWidth="1"/>
    <col min="6171" max="6174" width="2.5546875" style="15" customWidth="1"/>
    <col min="6175" max="6175" width="1.88671875" style="15" customWidth="1"/>
    <col min="6176" max="6179" width="2.5546875" style="15" customWidth="1"/>
    <col min="6180" max="6180" width="1.88671875" style="15" customWidth="1"/>
    <col min="6181" max="6184" width="2.5546875" style="15" customWidth="1"/>
    <col min="6185" max="6185" width="1.88671875" style="15" customWidth="1"/>
    <col min="6186" max="6187" width="2.5546875" style="15" customWidth="1"/>
    <col min="6188" max="6189" width="6.109375" style="15" customWidth="1"/>
    <col min="6190" max="6400" width="6.44140625" style="15"/>
    <col min="6401" max="6401" width="2.5546875" style="15" customWidth="1"/>
    <col min="6402" max="6402" width="26.88671875" style="15" customWidth="1"/>
    <col min="6403" max="6418" width="2.5546875" style="15" customWidth="1"/>
    <col min="6419" max="6419" width="26.88671875" style="15" customWidth="1"/>
    <col min="6420" max="6421" width="2.5546875" style="15" customWidth="1"/>
    <col min="6422" max="6422" width="3.109375" style="15" customWidth="1"/>
    <col min="6423" max="6423" width="5.44140625" style="15" customWidth="1"/>
    <col min="6424" max="6425" width="2.5546875" style="15" customWidth="1"/>
    <col min="6426" max="6426" width="1.88671875" style="15" customWidth="1"/>
    <col min="6427" max="6430" width="2.5546875" style="15" customWidth="1"/>
    <col min="6431" max="6431" width="1.88671875" style="15" customWidth="1"/>
    <col min="6432" max="6435" width="2.5546875" style="15" customWidth="1"/>
    <col min="6436" max="6436" width="1.88671875" style="15" customWidth="1"/>
    <col min="6437" max="6440" width="2.5546875" style="15" customWidth="1"/>
    <col min="6441" max="6441" width="1.88671875" style="15" customWidth="1"/>
    <col min="6442" max="6443" width="2.5546875" style="15" customWidth="1"/>
    <col min="6444" max="6445" width="6.109375" style="15" customWidth="1"/>
    <col min="6446" max="6656" width="6.44140625" style="15"/>
    <col min="6657" max="6657" width="2.5546875" style="15" customWidth="1"/>
    <col min="6658" max="6658" width="26.88671875" style="15" customWidth="1"/>
    <col min="6659" max="6674" width="2.5546875" style="15" customWidth="1"/>
    <col min="6675" max="6675" width="26.88671875" style="15" customWidth="1"/>
    <col min="6676" max="6677" width="2.5546875" style="15" customWidth="1"/>
    <col min="6678" max="6678" width="3.109375" style="15" customWidth="1"/>
    <col min="6679" max="6679" width="5.44140625" style="15" customWidth="1"/>
    <col min="6680" max="6681" width="2.5546875" style="15" customWidth="1"/>
    <col min="6682" max="6682" width="1.88671875" style="15" customWidth="1"/>
    <col min="6683" max="6686" width="2.5546875" style="15" customWidth="1"/>
    <col min="6687" max="6687" width="1.88671875" style="15" customWidth="1"/>
    <col min="6688" max="6691" width="2.5546875" style="15" customWidth="1"/>
    <col min="6692" max="6692" width="1.88671875" style="15" customWidth="1"/>
    <col min="6693" max="6696" width="2.5546875" style="15" customWidth="1"/>
    <col min="6697" max="6697" width="1.88671875" style="15" customWidth="1"/>
    <col min="6698" max="6699" width="2.5546875" style="15" customWidth="1"/>
    <col min="6700" max="6701" width="6.109375" style="15" customWidth="1"/>
    <col min="6702" max="6912" width="6.44140625" style="15"/>
    <col min="6913" max="6913" width="2.5546875" style="15" customWidth="1"/>
    <col min="6914" max="6914" width="26.88671875" style="15" customWidth="1"/>
    <col min="6915" max="6930" width="2.5546875" style="15" customWidth="1"/>
    <col min="6931" max="6931" width="26.88671875" style="15" customWidth="1"/>
    <col min="6932" max="6933" width="2.5546875" style="15" customWidth="1"/>
    <col min="6934" max="6934" width="3.109375" style="15" customWidth="1"/>
    <col min="6935" max="6935" width="5.44140625" style="15" customWidth="1"/>
    <col min="6936" max="6937" width="2.5546875" style="15" customWidth="1"/>
    <col min="6938" max="6938" width="1.88671875" style="15" customWidth="1"/>
    <col min="6939" max="6942" width="2.5546875" style="15" customWidth="1"/>
    <col min="6943" max="6943" width="1.88671875" style="15" customWidth="1"/>
    <col min="6944" max="6947" width="2.5546875" style="15" customWidth="1"/>
    <col min="6948" max="6948" width="1.88671875" style="15" customWidth="1"/>
    <col min="6949" max="6952" width="2.5546875" style="15" customWidth="1"/>
    <col min="6953" max="6953" width="1.88671875" style="15" customWidth="1"/>
    <col min="6954" max="6955" width="2.5546875" style="15" customWidth="1"/>
    <col min="6956" max="6957" width="6.109375" style="15" customWidth="1"/>
    <col min="6958" max="7168" width="6.44140625" style="15"/>
    <col min="7169" max="7169" width="2.5546875" style="15" customWidth="1"/>
    <col min="7170" max="7170" width="26.88671875" style="15" customWidth="1"/>
    <col min="7171" max="7186" width="2.5546875" style="15" customWidth="1"/>
    <col min="7187" max="7187" width="26.88671875" style="15" customWidth="1"/>
    <col min="7188" max="7189" width="2.5546875" style="15" customWidth="1"/>
    <col min="7190" max="7190" width="3.109375" style="15" customWidth="1"/>
    <col min="7191" max="7191" width="5.44140625" style="15" customWidth="1"/>
    <col min="7192" max="7193" width="2.5546875" style="15" customWidth="1"/>
    <col min="7194" max="7194" width="1.88671875" style="15" customWidth="1"/>
    <col min="7195" max="7198" width="2.5546875" style="15" customWidth="1"/>
    <col min="7199" max="7199" width="1.88671875" style="15" customWidth="1"/>
    <col min="7200" max="7203" width="2.5546875" style="15" customWidth="1"/>
    <col min="7204" max="7204" width="1.88671875" style="15" customWidth="1"/>
    <col min="7205" max="7208" width="2.5546875" style="15" customWidth="1"/>
    <col min="7209" max="7209" width="1.88671875" style="15" customWidth="1"/>
    <col min="7210" max="7211" width="2.5546875" style="15" customWidth="1"/>
    <col min="7212" max="7213" width="6.109375" style="15" customWidth="1"/>
    <col min="7214" max="7424" width="6.44140625" style="15"/>
    <col min="7425" max="7425" width="2.5546875" style="15" customWidth="1"/>
    <col min="7426" max="7426" width="26.88671875" style="15" customWidth="1"/>
    <col min="7427" max="7442" width="2.5546875" style="15" customWidth="1"/>
    <col min="7443" max="7443" width="26.88671875" style="15" customWidth="1"/>
    <col min="7444" max="7445" width="2.5546875" style="15" customWidth="1"/>
    <col min="7446" max="7446" width="3.109375" style="15" customWidth="1"/>
    <col min="7447" max="7447" width="5.44140625" style="15" customWidth="1"/>
    <col min="7448" max="7449" width="2.5546875" style="15" customWidth="1"/>
    <col min="7450" max="7450" width="1.88671875" style="15" customWidth="1"/>
    <col min="7451" max="7454" width="2.5546875" style="15" customWidth="1"/>
    <col min="7455" max="7455" width="1.88671875" style="15" customWidth="1"/>
    <col min="7456" max="7459" width="2.5546875" style="15" customWidth="1"/>
    <col min="7460" max="7460" width="1.88671875" style="15" customWidth="1"/>
    <col min="7461" max="7464" width="2.5546875" style="15" customWidth="1"/>
    <col min="7465" max="7465" width="1.88671875" style="15" customWidth="1"/>
    <col min="7466" max="7467" width="2.5546875" style="15" customWidth="1"/>
    <col min="7468" max="7469" width="6.109375" style="15" customWidth="1"/>
    <col min="7470" max="7680" width="6.44140625" style="15"/>
    <col min="7681" max="7681" width="2.5546875" style="15" customWidth="1"/>
    <col min="7682" max="7682" width="26.88671875" style="15" customWidth="1"/>
    <col min="7683" max="7698" width="2.5546875" style="15" customWidth="1"/>
    <col min="7699" max="7699" width="26.88671875" style="15" customWidth="1"/>
    <col min="7700" max="7701" width="2.5546875" style="15" customWidth="1"/>
    <col min="7702" max="7702" width="3.109375" style="15" customWidth="1"/>
    <col min="7703" max="7703" width="5.44140625" style="15" customWidth="1"/>
    <col min="7704" max="7705" width="2.5546875" style="15" customWidth="1"/>
    <col min="7706" max="7706" width="1.88671875" style="15" customWidth="1"/>
    <col min="7707" max="7710" width="2.5546875" style="15" customWidth="1"/>
    <col min="7711" max="7711" width="1.88671875" style="15" customWidth="1"/>
    <col min="7712" max="7715" width="2.5546875" style="15" customWidth="1"/>
    <col min="7716" max="7716" width="1.88671875" style="15" customWidth="1"/>
    <col min="7717" max="7720" width="2.5546875" style="15" customWidth="1"/>
    <col min="7721" max="7721" width="1.88671875" style="15" customWidth="1"/>
    <col min="7722" max="7723" width="2.5546875" style="15" customWidth="1"/>
    <col min="7724" max="7725" width="6.109375" style="15" customWidth="1"/>
    <col min="7726" max="7936" width="6.44140625" style="15"/>
    <col min="7937" max="7937" width="2.5546875" style="15" customWidth="1"/>
    <col min="7938" max="7938" width="26.88671875" style="15" customWidth="1"/>
    <col min="7939" max="7954" width="2.5546875" style="15" customWidth="1"/>
    <col min="7955" max="7955" width="26.88671875" style="15" customWidth="1"/>
    <col min="7956" max="7957" width="2.5546875" style="15" customWidth="1"/>
    <col min="7958" max="7958" width="3.109375" style="15" customWidth="1"/>
    <col min="7959" max="7959" width="5.44140625" style="15" customWidth="1"/>
    <col min="7960" max="7961" width="2.5546875" style="15" customWidth="1"/>
    <col min="7962" max="7962" width="1.88671875" style="15" customWidth="1"/>
    <col min="7963" max="7966" width="2.5546875" style="15" customWidth="1"/>
    <col min="7967" max="7967" width="1.88671875" style="15" customWidth="1"/>
    <col min="7968" max="7971" width="2.5546875" style="15" customWidth="1"/>
    <col min="7972" max="7972" width="1.88671875" style="15" customWidth="1"/>
    <col min="7973" max="7976" width="2.5546875" style="15" customWidth="1"/>
    <col min="7977" max="7977" width="1.88671875" style="15" customWidth="1"/>
    <col min="7978" max="7979" width="2.5546875" style="15" customWidth="1"/>
    <col min="7980" max="7981" width="6.109375" style="15" customWidth="1"/>
    <col min="7982" max="8192" width="6.44140625" style="15"/>
    <col min="8193" max="8193" width="2.5546875" style="15" customWidth="1"/>
    <col min="8194" max="8194" width="26.88671875" style="15" customWidth="1"/>
    <col min="8195" max="8210" width="2.5546875" style="15" customWidth="1"/>
    <col min="8211" max="8211" width="26.88671875" style="15" customWidth="1"/>
    <col min="8212" max="8213" width="2.5546875" style="15" customWidth="1"/>
    <col min="8214" max="8214" width="3.109375" style="15" customWidth="1"/>
    <col min="8215" max="8215" width="5.44140625" style="15" customWidth="1"/>
    <col min="8216" max="8217" width="2.5546875" style="15" customWidth="1"/>
    <col min="8218" max="8218" width="1.88671875" style="15" customWidth="1"/>
    <col min="8219" max="8222" width="2.5546875" style="15" customWidth="1"/>
    <col min="8223" max="8223" width="1.88671875" style="15" customWidth="1"/>
    <col min="8224" max="8227" width="2.5546875" style="15" customWidth="1"/>
    <col min="8228" max="8228" width="1.88671875" style="15" customWidth="1"/>
    <col min="8229" max="8232" width="2.5546875" style="15" customWidth="1"/>
    <col min="8233" max="8233" width="1.88671875" style="15" customWidth="1"/>
    <col min="8234" max="8235" width="2.5546875" style="15" customWidth="1"/>
    <col min="8236" max="8237" width="6.109375" style="15" customWidth="1"/>
    <col min="8238" max="8448" width="6.44140625" style="15"/>
    <col min="8449" max="8449" width="2.5546875" style="15" customWidth="1"/>
    <col min="8450" max="8450" width="26.88671875" style="15" customWidth="1"/>
    <col min="8451" max="8466" width="2.5546875" style="15" customWidth="1"/>
    <col min="8467" max="8467" width="26.88671875" style="15" customWidth="1"/>
    <col min="8468" max="8469" width="2.5546875" style="15" customWidth="1"/>
    <col min="8470" max="8470" width="3.109375" style="15" customWidth="1"/>
    <col min="8471" max="8471" width="5.44140625" style="15" customWidth="1"/>
    <col min="8472" max="8473" width="2.5546875" style="15" customWidth="1"/>
    <col min="8474" max="8474" width="1.88671875" style="15" customWidth="1"/>
    <col min="8475" max="8478" width="2.5546875" style="15" customWidth="1"/>
    <col min="8479" max="8479" width="1.88671875" style="15" customWidth="1"/>
    <col min="8480" max="8483" width="2.5546875" style="15" customWidth="1"/>
    <col min="8484" max="8484" width="1.88671875" style="15" customWidth="1"/>
    <col min="8485" max="8488" width="2.5546875" style="15" customWidth="1"/>
    <col min="8489" max="8489" width="1.88671875" style="15" customWidth="1"/>
    <col min="8490" max="8491" width="2.5546875" style="15" customWidth="1"/>
    <col min="8492" max="8493" width="6.109375" style="15" customWidth="1"/>
    <col min="8494" max="8704" width="6.44140625" style="15"/>
    <col min="8705" max="8705" width="2.5546875" style="15" customWidth="1"/>
    <col min="8706" max="8706" width="26.88671875" style="15" customWidth="1"/>
    <col min="8707" max="8722" width="2.5546875" style="15" customWidth="1"/>
    <col min="8723" max="8723" width="26.88671875" style="15" customWidth="1"/>
    <col min="8724" max="8725" width="2.5546875" style="15" customWidth="1"/>
    <col min="8726" max="8726" width="3.109375" style="15" customWidth="1"/>
    <col min="8727" max="8727" width="5.44140625" style="15" customWidth="1"/>
    <col min="8728" max="8729" width="2.5546875" style="15" customWidth="1"/>
    <col min="8730" max="8730" width="1.88671875" style="15" customWidth="1"/>
    <col min="8731" max="8734" width="2.5546875" style="15" customWidth="1"/>
    <col min="8735" max="8735" width="1.88671875" style="15" customWidth="1"/>
    <col min="8736" max="8739" width="2.5546875" style="15" customWidth="1"/>
    <col min="8740" max="8740" width="1.88671875" style="15" customWidth="1"/>
    <col min="8741" max="8744" width="2.5546875" style="15" customWidth="1"/>
    <col min="8745" max="8745" width="1.88671875" style="15" customWidth="1"/>
    <col min="8746" max="8747" width="2.5546875" style="15" customWidth="1"/>
    <col min="8748" max="8749" width="6.109375" style="15" customWidth="1"/>
    <col min="8750" max="8960" width="6.44140625" style="15"/>
    <col min="8961" max="8961" width="2.5546875" style="15" customWidth="1"/>
    <col min="8962" max="8962" width="26.88671875" style="15" customWidth="1"/>
    <col min="8963" max="8978" width="2.5546875" style="15" customWidth="1"/>
    <col min="8979" max="8979" width="26.88671875" style="15" customWidth="1"/>
    <col min="8980" max="8981" width="2.5546875" style="15" customWidth="1"/>
    <col min="8982" max="8982" width="3.109375" style="15" customWidth="1"/>
    <col min="8983" max="8983" width="5.44140625" style="15" customWidth="1"/>
    <col min="8984" max="8985" width="2.5546875" style="15" customWidth="1"/>
    <col min="8986" max="8986" width="1.88671875" style="15" customWidth="1"/>
    <col min="8987" max="8990" width="2.5546875" style="15" customWidth="1"/>
    <col min="8991" max="8991" width="1.88671875" style="15" customWidth="1"/>
    <col min="8992" max="8995" width="2.5546875" style="15" customWidth="1"/>
    <col min="8996" max="8996" width="1.88671875" style="15" customWidth="1"/>
    <col min="8997" max="9000" width="2.5546875" style="15" customWidth="1"/>
    <col min="9001" max="9001" width="1.88671875" style="15" customWidth="1"/>
    <col min="9002" max="9003" width="2.5546875" style="15" customWidth="1"/>
    <col min="9004" max="9005" width="6.109375" style="15" customWidth="1"/>
    <col min="9006" max="9216" width="6.44140625" style="15"/>
    <col min="9217" max="9217" width="2.5546875" style="15" customWidth="1"/>
    <col min="9218" max="9218" width="26.88671875" style="15" customWidth="1"/>
    <col min="9219" max="9234" width="2.5546875" style="15" customWidth="1"/>
    <col min="9235" max="9235" width="26.88671875" style="15" customWidth="1"/>
    <col min="9236" max="9237" width="2.5546875" style="15" customWidth="1"/>
    <col min="9238" max="9238" width="3.109375" style="15" customWidth="1"/>
    <col min="9239" max="9239" width="5.44140625" style="15" customWidth="1"/>
    <col min="9240" max="9241" width="2.5546875" style="15" customWidth="1"/>
    <col min="9242" max="9242" width="1.88671875" style="15" customWidth="1"/>
    <col min="9243" max="9246" width="2.5546875" style="15" customWidth="1"/>
    <col min="9247" max="9247" width="1.88671875" style="15" customWidth="1"/>
    <col min="9248" max="9251" width="2.5546875" style="15" customWidth="1"/>
    <col min="9252" max="9252" width="1.88671875" style="15" customWidth="1"/>
    <col min="9253" max="9256" width="2.5546875" style="15" customWidth="1"/>
    <col min="9257" max="9257" width="1.88671875" style="15" customWidth="1"/>
    <col min="9258" max="9259" width="2.5546875" style="15" customWidth="1"/>
    <col min="9260" max="9261" width="6.109375" style="15" customWidth="1"/>
    <col min="9262" max="9472" width="6.44140625" style="15"/>
    <col min="9473" max="9473" width="2.5546875" style="15" customWidth="1"/>
    <col min="9474" max="9474" width="26.88671875" style="15" customWidth="1"/>
    <col min="9475" max="9490" width="2.5546875" style="15" customWidth="1"/>
    <col min="9491" max="9491" width="26.88671875" style="15" customWidth="1"/>
    <col min="9492" max="9493" width="2.5546875" style="15" customWidth="1"/>
    <col min="9494" max="9494" width="3.109375" style="15" customWidth="1"/>
    <col min="9495" max="9495" width="5.44140625" style="15" customWidth="1"/>
    <col min="9496" max="9497" width="2.5546875" style="15" customWidth="1"/>
    <col min="9498" max="9498" width="1.88671875" style="15" customWidth="1"/>
    <col min="9499" max="9502" width="2.5546875" style="15" customWidth="1"/>
    <col min="9503" max="9503" width="1.88671875" style="15" customWidth="1"/>
    <col min="9504" max="9507" width="2.5546875" style="15" customWidth="1"/>
    <col min="9508" max="9508" width="1.88671875" style="15" customWidth="1"/>
    <col min="9509" max="9512" width="2.5546875" style="15" customWidth="1"/>
    <col min="9513" max="9513" width="1.88671875" style="15" customWidth="1"/>
    <col min="9514" max="9515" width="2.5546875" style="15" customWidth="1"/>
    <col min="9516" max="9517" width="6.109375" style="15" customWidth="1"/>
    <col min="9518" max="9728" width="6.44140625" style="15"/>
    <col min="9729" max="9729" width="2.5546875" style="15" customWidth="1"/>
    <col min="9730" max="9730" width="26.88671875" style="15" customWidth="1"/>
    <col min="9731" max="9746" width="2.5546875" style="15" customWidth="1"/>
    <col min="9747" max="9747" width="26.88671875" style="15" customWidth="1"/>
    <col min="9748" max="9749" width="2.5546875" style="15" customWidth="1"/>
    <col min="9750" max="9750" width="3.109375" style="15" customWidth="1"/>
    <col min="9751" max="9751" width="5.44140625" style="15" customWidth="1"/>
    <col min="9752" max="9753" width="2.5546875" style="15" customWidth="1"/>
    <col min="9754" max="9754" width="1.88671875" style="15" customWidth="1"/>
    <col min="9755" max="9758" width="2.5546875" style="15" customWidth="1"/>
    <col min="9759" max="9759" width="1.88671875" style="15" customWidth="1"/>
    <col min="9760" max="9763" width="2.5546875" style="15" customWidth="1"/>
    <col min="9764" max="9764" width="1.88671875" style="15" customWidth="1"/>
    <col min="9765" max="9768" width="2.5546875" style="15" customWidth="1"/>
    <col min="9769" max="9769" width="1.88671875" style="15" customWidth="1"/>
    <col min="9770" max="9771" width="2.5546875" style="15" customWidth="1"/>
    <col min="9772" max="9773" width="6.109375" style="15" customWidth="1"/>
    <col min="9774" max="9984" width="6.44140625" style="15"/>
    <col min="9985" max="9985" width="2.5546875" style="15" customWidth="1"/>
    <col min="9986" max="9986" width="26.88671875" style="15" customWidth="1"/>
    <col min="9987" max="10002" width="2.5546875" style="15" customWidth="1"/>
    <col min="10003" max="10003" width="26.88671875" style="15" customWidth="1"/>
    <col min="10004" max="10005" width="2.5546875" style="15" customWidth="1"/>
    <col min="10006" max="10006" width="3.109375" style="15" customWidth="1"/>
    <col min="10007" max="10007" width="5.44140625" style="15" customWidth="1"/>
    <col min="10008" max="10009" width="2.5546875" style="15" customWidth="1"/>
    <col min="10010" max="10010" width="1.88671875" style="15" customWidth="1"/>
    <col min="10011" max="10014" width="2.5546875" style="15" customWidth="1"/>
    <col min="10015" max="10015" width="1.88671875" style="15" customWidth="1"/>
    <col min="10016" max="10019" width="2.5546875" style="15" customWidth="1"/>
    <col min="10020" max="10020" width="1.88671875" style="15" customWidth="1"/>
    <col min="10021" max="10024" width="2.5546875" style="15" customWidth="1"/>
    <col min="10025" max="10025" width="1.88671875" style="15" customWidth="1"/>
    <col min="10026" max="10027" width="2.5546875" style="15" customWidth="1"/>
    <col min="10028" max="10029" width="6.109375" style="15" customWidth="1"/>
    <col min="10030" max="10240" width="6.44140625" style="15"/>
    <col min="10241" max="10241" width="2.5546875" style="15" customWidth="1"/>
    <col min="10242" max="10242" width="26.88671875" style="15" customWidth="1"/>
    <col min="10243" max="10258" width="2.5546875" style="15" customWidth="1"/>
    <col min="10259" max="10259" width="26.88671875" style="15" customWidth="1"/>
    <col min="10260" max="10261" width="2.5546875" style="15" customWidth="1"/>
    <col min="10262" max="10262" width="3.109375" style="15" customWidth="1"/>
    <col min="10263" max="10263" width="5.44140625" style="15" customWidth="1"/>
    <col min="10264" max="10265" width="2.5546875" style="15" customWidth="1"/>
    <col min="10266" max="10266" width="1.88671875" style="15" customWidth="1"/>
    <col min="10267" max="10270" width="2.5546875" style="15" customWidth="1"/>
    <col min="10271" max="10271" width="1.88671875" style="15" customWidth="1"/>
    <col min="10272" max="10275" width="2.5546875" style="15" customWidth="1"/>
    <col min="10276" max="10276" width="1.88671875" style="15" customWidth="1"/>
    <col min="10277" max="10280" width="2.5546875" style="15" customWidth="1"/>
    <col min="10281" max="10281" width="1.88671875" style="15" customWidth="1"/>
    <col min="10282" max="10283" width="2.5546875" style="15" customWidth="1"/>
    <col min="10284" max="10285" width="6.109375" style="15" customWidth="1"/>
    <col min="10286" max="10496" width="6.44140625" style="15"/>
    <col min="10497" max="10497" width="2.5546875" style="15" customWidth="1"/>
    <col min="10498" max="10498" width="26.88671875" style="15" customWidth="1"/>
    <col min="10499" max="10514" width="2.5546875" style="15" customWidth="1"/>
    <col min="10515" max="10515" width="26.88671875" style="15" customWidth="1"/>
    <col min="10516" max="10517" width="2.5546875" style="15" customWidth="1"/>
    <col min="10518" max="10518" width="3.109375" style="15" customWidth="1"/>
    <col min="10519" max="10519" width="5.44140625" style="15" customWidth="1"/>
    <col min="10520" max="10521" width="2.5546875" style="15" customWidth="1"/>
    <col min="10522" max="10522" width="1.88671875" style="15" customWidth="1"/>
    <col min="10523" max="10526" width="2.5546875" style="15" customWidth="1"/>
    <col min="10527" max="10527" width="1.88671875" style="15" customWidth="1"/>
    <col min="10528" max="10531" width="2.5546875" style="15" customWidth="1"/>
    <col min="10532" max="10532" width="1.88671875" style="15" customWidth="1"/>
    <col min="10533" max="10536" width="2.5546875" style="15" customWidth="1"/>
    <col min="10537" max="10537" width="1.88671875" style="15" customWidth="1"/>
    <col min="10538" max="10539" width="2.5546875" style="15" customWidth="1"/>
    <col min="10540" max="10541" width="6.109375" style="15" customWidth="1"/>
    <col min="10542" max="10752" width="6.44140625" style="15"/>
    <col min="10753" max="10753" width="2.5546875" style="15" customWidth="1"/>
    <col min="10754" max="10754" width="26.88671875" style="15" customWidth="1"/>
    <col min="10755" max="10770" width="2.5546875" style="15" customWidth="1"/>
    <col min="10771" max="10771" width="26.88671875" style="15" customWidth="1"/>
    <col min="10772" max="10773" width="2.5546875" style="15" customWidth="1"/>
    <col min="10774" max="10774" width="3.109375" style="15" customWidth="1"/>
    <col min="10775" max="10775" width="5.44140625" style="15" customWidth="1"/>
    <col min="10776" max="10777" width="2.5546875" style="15" customWidth="1"/>
    <col min="10778" max="10778" width="1.88671875" style="15" customWidth="1"/>
    <col min="10779" max="10782" width="2.5546875" style="15" customWidth="1"/>
    <col min="10783" max="10783" width="1.88671875" style="15" customWidth="1"/>
    <col min="10784" max="10787" width="2.5546875" style="15" customWidth="1"/>
    <col min="10788" max="10788" width="1.88671875" style="15" customWidth="1"/>
    <col min="10789" max="10792" width="2.5546875" style="15" customWidth="1"/>
    <col min="10793" max="10793" width="1.88671875" style="15" customWidth="1"/>
    <col min="10794" max="10795" width="2.5546875" style="15" customWidth="1"/>
    <col min="10796" max="10797" width="6.109375" style="15" customWidth="1"/>
    <col min="10798" max="11008" width="6.44140625" style="15"/>
    <col min="11009" max="11009" width="2.5546875" style="15" customWidth="1"/>
    <col min="11010" max="11010" width="26.88671875" style="15" customWidth="1"/>
    <col min="11011" max="11026" width="2.5546875" style="15" customWidth="1"/>
    <col min="11027" max="11027" width="26.88671875" style="15" customWidth="1"/>
    <col min="11028" max="11029" width="2.5546875" style="15" customWidth="1"/>
    <col min="11030" max="11030" width="3.109375" style="15" customWidth="1"/>
    <col min="11031" max="11031" width="5.44140625" style="15" customWidth="1"/>
    <col min="11032" max="11033" width="2.5546875" style="15" customWidth="1"/>
    <col min="11034" max="11034" width="1.88671875" style="15" customWidth="1"/>
    <col min="11035" max="11038" width="2.5546875" style="15" customWidth="1"/>
    <col min="11039" max="11039" width="1.88671875" style="15" customWidth="1"/>
    <col min="11040" max="11043" width="2.5546875" style="15" customWidth="1"/>
    <col min="11044" max="11044" width="1.88671875" style="15" customWidth="1"/>
    <col min="11045" max="11048" width="2.5546875" style="15" customWidth="1"/>
    <col min="11049" max="11049" width="1.88671875" style="15" customWidth="1"/>
    <col min="11050" max="11051" width="2.5546875" style="15" customWidth="1"/>
    <col min="11052" max="11053" width="6.109375" style="15" customWidth="1"/>
    <col min="11054" max="11264" width="6.44140625" style="15"/>
    <col min="11265" max="11265" width="2.5546875" style="15" customWidth="1"/>
    <col min="11266" max="11266" width="26.88671875" style="15" customWidth="1"/>
    <col min="11267" max="11282" width="2.5546875" style="15" customWidth="1"/>
    <col min="11283" max="11283" width="26.88671875" style="15" customWidth="1"/>
    <col min="11284" max="11285" width="2.5546875" style="15" customWidth="1"/>
    <col min="11286" max="11286" width="3.109375" style="15" customWidth="1"/>
    <col min="11287" max="11287" width="5.44140625" style="15" customWidth="1"/>
    <col min="11288" max="11289" width="2.5546875" style="15" customWidth="1"/>
    <col min="11290" max="11290" width="1.88671875" style="15" customWidth="1"/>
    <col min="11291" max="11294" width="2.5546875" style="15" customWidth="1"/>
    <col min="11295" max="11295" width="1.88671875" style="15" customWidth="1"/>
    <col min="11296" max="11299" width="2.5546875" style="15" customWidth="1"/>
    <col min="11300" max="11300" width="1.88671875" style="15" customWidth="1"/>
    <col min="11301" max="11304" width="2.5546875" style="15" customWidth="1"/>
    <col min="11305" max="11305" width="1.88671875" style="15" customWidth="1"/>
    <col min="11306" max="11307" width="2.5546875" style="15" customWidth="1"/>
    <col min="11308" max="11309" width="6.109375" style="15" customWidth="1"/>
    <col min="11310" max="11520" width="6.44140625" style="15"/>
    <col min="11521" max="11521" width="2.5546875" style="15" customWidth="1"/>
    <col min="11522" max="11522" width="26.88671875" style="15" customWidth="1"/>
    <col min="11523" max="11538" width="2.5546875" style="15" customWidth="1"/>
    <col min="11539" max="11539" width="26.88671875" style="15" customWidth="1"/>
    <col min="11540" max="11541" width="2.5546875" style="15" customWidth="1"/>
    <col min="11542" max="11542" width="3.109375" style="15" customWidth="1"/>
    <col min="11543" max="11543" width="5.44140625" style="15" customWidth="1"/>
    <col min="11544" max="11545" width="2.5546875" style="15" customWidth="1"/>
    <col min="11546" max="11546" width="1.88671875" style="15" customWidth="1"/>
    <col min="11547" max="11550" width="2.5546875" style="15" customWidth="1"/>
    <col min="11551" max="11551" width="1.88671875" style="15" customWidth="1"/>
    <col min="11552" max="11555" width="2.5546875" style="15" customWidth="1"/>
    <col min="11556" max="11556" width="1.88671875" style="15" customWidth="1"/>
    <col min="11557" max="11560" width="2.5546875" style="15" customWidth="1"/>
    <col min="11561" max="11561" width="1.88671875" style="15" customWidth="1"/>
    <col min="11562" max="11563" width="2.5546875" style="15" customWidth="1"/>
    <col min="11564" max="11565" width="6.109375" style="15" customWidth="1"/>
    <col min="11566" max="11776" width="6.44140625" style="15"/>
    <col min="11777" max="11777" width="2.5546875" style="15" customWidth="1"/>
    <col min="11778" max="11778" width="26.88671875" style="15" customWidth="1"/>
    <col min="11779" max="11794" width="2.5546875" style="15" customWidth="1"/>
    <col min="11795" max="11795" width="26.88671875" style="15" customWidth="1"/>
    <col min="11796" max="11797" width="2.5546875" style="15" customWidth="1"/>
    <col min="11798" max="11798" width="3.109375" style="15" customWidth="1"/>
    <col min="11799" max="11799" width="5.44140625" style="15" customWidth="1"/>
    <col min="11800" max="11801" width="2.5546875" style="15" customWidth="1"/>
    <col min="11802" max="11802" width="1.88671875" style="15" customWidth="1"/>
    <col min="11803" max="11806" width="2.5546875" style="15" customWidth="1"/>
    <col min="11807" max="11807" width="1.88671875" style="15" customWidth="1"/>
    <col min="11808" max="11811" width="2.5546875" style="15" customWidth="1"/>
    <col min="11812" max="11812" width="1.88671875" style="15" customWidth="1"/>
    <col min="11813" max="11816" width="2.5546875" style="15" customWidth="1"/>
    <col min="11817" max="11817" width="1.88671875" style="15" customWidth="1"/>
    <col min="11818" max="11819" width="2.5546875" style="15" customWidth="1"/>
    <col min="11820" max="11821" width="6.109375" style="15" customWidth="1"/>
    <col min="11822" max="12032" width="6.44140625" style="15"/>
    <col min="12033" max="12033" width="2.5546875" style="15" customWidth="1"/>
    <col min="12034" max="12034" width="26.88671875" style="15" customWidth="1"/>
    <col min="12035" max="12050" width="2.5546875" style="15" customWidth="1"/>
    <col min="12051" max="12051" width="26.88671875" style="15" customWidth="1"/>
    <col min="12052" max="12053" width="2.5546875" style="15" customWidth="1"/>
    <col min="12054" max="12054" width="3.109375" style="15" customWidth="1"/>
    <col min="12055" max="12055" width="5.44140625" style="15" customWidth="1"/>
    <col min="12056" max="12057" width="2.5546875" style="15" customWidth="1"/>
    <col min="12058" max="12058" width="1.88671875" style="15" customWidth="1"/>
    <col min="12059" max="12062" width="2.5546875" style="15" customWidth="1"/>
    <col min="12063" max="12063" width="1.88671875" style="15" customWidth="1"/>
    <col min="12064" max="12067" width="2.5546875" style="15" customWidth="1"/>
    <col min="12068" max="12068" width="1.88671875" style="15" customWidth="1"/>
    <col min="12069" max="12072" width="2.5546875" style="15" customWidth="1"/>
    <col min="12073" max="12073" width="1.88671875" style="15" customWidth="1"/>
    <col min="12074" max="12075" width="2.5546875" style="15" customWidth="1"/>
    <col min="12076" max="12077" width="6.109375" style="15" customWidth="1"/>
    <col min="12078" max="12288" width="6.44140625" style="15"/>
    <col min="12289" max="12289" width="2.5546875" style="15" customWidth="1"/>
    <col min="12290" max="12290" width="26.88671875" style="15" customWidth="1"/>
    <col min="12291" max="12306" width="2.5546875" style="15" customWidth="1"/>
    <col min="12307" max="12307" width="26.88671875" style="15" customWidth="1"/>
    <col min="12308" max="12309" width="2.5546875" style="15" customWidth="1"/>
    <col min="12310" max="12310" width="3.109375" style="15" customWidth="1"/>
    <col min="12311" max="12311" width="5.44140625" style="15" customWidth="1"/>
    <col min="12312" max="12313" width="2.5546875" style="15" customWidth="1"/>
    <col min="12314" max="12314" width="1.88671875" style="15" customWidth="1"/>
    <col min="12315" max="12318" width="2.5546875" style="15" customWidth="1"/>
    <col min="12319" max="12319" width="1.88671875" style="15" customWidth="1"/>
    <col min="12320" max="12323" width="2.5546875" style="15" customWidth="1"/>
    <col min="12324" max="12324" width="1.88671875" style="15" customWidth="1"/>
    <col min="12325" max="12328" width="2.5546875" style="15" customWidth="1"/>
    <col min="12329" max="12329" width="1.88671875" style="15" customWidth="1"/>
    <col min="12330" max="12331" width="2.5546875" style="15" customWidth="1"/>
    <col min="12332" max="12333" width="6.109375" style="15" customWidth="1"/>
    <col min="12334" max="12544" width="6.44140625" style="15"/>
    <col min="12545" max="12545" width="2.5546875" style="15" customWidth="1"/>
    <col min="12546" max="12546" width="26.88671875" style="15" customWidth="1"/>
    <col min="12547" max="12562" width="2.5546875" style="15" customWidth="1"/>
    <col min="12563" max="12563" width="26.88671875" style="15" customWidth="1"/>
    <col min="12564" max="12565" width="2.5546875" style="15" customWidth="1"/>
    <col min="12566" max="12566" width="3.109375" style="15" customWidth="1"/>
    <col min="12567" max="12567" width="5.44140625" style="15" customWidth="1"/>
    <col min="12568" max="12569" width="2.5546875" style="15" customWidth="1"/>
    <col min="12570" max="12570" width="1.88671875" style="15" customWidth="1"/>
    <col min="12571" max="12574" width="2.5546875" style="15" customWidth="1"/>
    <col min="12575" max="12575" width="1.88671875" style="15" customWidth="1"/>
    <col min="12576" max="12579" width="2.5546875" style="15" customWidth="1"/>
    <col min="12580" max="12580" width="1.88671875" style="15" customWidth="1"/>
    <col min="12581" max="12584" width="2.5546875" style="15" customWidth="1"/>
    <col min="12585" max="12585" width="1.88671875" style="15" customWidth="1"/>
    <col min="12586" max="12587" width="2.5546875" style="15" customWidth="1"/>
    <col min="12588" max="12589" width="6.109375" style="15" customWidth="1"/>
    <col min="12590" max="12800" width="6.44140625" style="15"/>
    <col min="12801" max="12801" width="2.5546875" style="15" customWidth="1"/>
    <col min="12802" max="12802" width="26.88671875" style="15" customWidth="1"/>
    <col min="12803" max="12818" width="2.5546875" style="15" customWidth="1"/>
    <col min="12819" max="12819" width="26.88671875" style="15" customWidth="1"/>
    <col min="12820" max="12821" width="2.5546875" style="15" customWidth="1"/>
    <col min="12822" max="12822" width="3.109375" style="15" customWidth="1"/>
    <col min="12823" max="12823" width="5.44140625" style="15" customWidth="1"/>
    <col min="12824" max="12825" width="2.5546875" style="15" customWidth="1"/>
    <col min="12826" max="12826" width="1.88671875" style="15" customWidth="1"/>
    <col min="12827" max="12830" width="2.5546875" style="15" customWidth="1"/>
    <col min="12831" max="12831" width="1.88671875" style="15" customWidth="1"/>
    <col min="12832" max="12835" width="2.5546875" style="15" customWidth="1"/>
    <col min="12836" max="12836" width="1.88671875" style="15" customWidth="1"/>
    <col min="12837" max="12840" width="2.5546875" style="15" customWidth="1"/>
    <col min="12841" max="12841" width="1.88671875" style="15" customWidth="1"/>
    <col min="12842" max="12843" width="2.5546875" style="15" customWidth="1"/>
    <col min="12844" max="12845" width="6.109375" style="15" customWidth="1"/>
    <col min="12846" max="13056" width="6.44140625" style="15"/>
    <col min="13057" max="13057" width="2.5546875" style="15" customWidth="1"/>
    <col min="13058" max="13058" width="26.88671875" style="15" customWidth="1"/>
    <col min="13059" max="13074" width="2.5546875" style="15" customWidth="1"/>
    <col min="13075" max="13075" width="26.88671875" style="15" customWidth="1"/>
    <col min="13076" max="13077" width="2.5546875" style="15" customWidth="1"/>
    <col min="13078" max="13078" width="3.109375" style="15" customWidth="1"/>
    <col min="13079" max="13079" width="5.44140625" style="15" customWidth="1"/>
    <col min="13080" max="13081" width="2.5546875" style="15" customWidth="1"/>
    <col min="13082" max="13082" width="1.88671875" style="15" customWidth="1"/>
    <col min="13083" max="13086" width="2.5546875" style="15" customWidth="1"/>
    <col min="13087" max="13087" width="1.88671875" style="15" customWidth="1"/>
    <col min="13088" max="13091" width="2.5546875" style="15" customWidth="1"/>
    <col min="13092" max="13092" width="1.88671875" style="15" customWidth="1"/>
    <col min="13093" max="13096" width="2.5546875" style="15" customWidth="1"/>
    <col min="13097" max="13097" width="1.88671875" style="15" customWidth="1"/>
    <col min="13098" max="13099" width="2.5546875" style="15" customWidth="1"/>
    <col min="13100" max="13101" width="6.109375" style="15" customWidth="1"/>
    <col min="13102" max="13312" width="6.44140625" style="15"/>
    <col min="13313" max="13313" width="2.5546875" style="15" customWidth="1"/>
    <col min="13314" max="13314" width="26.88671875" style="15" customWidth="1"/>
    <col min="13315" max="13330" width="2.5546875" style="15" customWidth="1"/>
    <col min="13331" max="13331" width="26.88671875" style="15" customWidth="1"/>
    <col min="13332" max="13333" width="2.5546875" style="15" customWidth="1"/>
    <col min="13334" max="13334" width="3.109375" style="15" customWidth="1"/>
    <col min="13335" max="13335" width="5.44140625" style="15" customWidth="1"/>
    <col min="13336" max="13337" width="2.5546875" style="15" customWidth="1"/>
    <col min="13338" max="13338" width="1.88671875" style="15" customWidth="1"/>
    <col min="13339" max="13342" width="2.5546875" style="15" customWidth="1"/>
    <col min="13343" max="13343" width="1.88671875" style="15" customWidth="1"/>
    <col min="13344" max="13347" width="2.5546875" style="15" customWidth="1"/>
    <col min="13348" max="13348" width="1.88671875" style="15" customWidth="1"/>
    <col min="13349" max="13352" width="2.5546875" style="15" customWidth="1"/>
    <col min="13353" max="13353" width="1.88671875" style="15" customWidth="1"/>
    <col min="13354" max="13355" width="2.5546875" style="15" customWidth="1"/>
    <col min="13356" max="13357" width="6.109375" style="15" customWidth="1"/>
    <col min="13358" max="13568" width="6.44140625" style="15"/>
    <col min="13569" max="13569" width="2.5546875" style="15" customWidth="1"/>
    <col min="13570" max="13570" width="26.88671875" style="15" customWidth="1"/>
    <col min="13571" max="13586" width="2.5546875" style="15" customWidth="1"/>
    <col min="13587" max="13587" width="26.88671875" style="15" customWidth="1"/>
    <col min="13588" max="13589" width="2.5546875" style="15" customWidth="1"/>
    <col min="13590" max="13590" width="3.109375" style="15" customWidth="1"/>
    <col min="13591" max="13591" width="5.44140625" style="15" customWidth="1"/>
    <col min="13592" max="13593" width="2.5546875" style="15" customWidth="1"/>
    <col min="13594" max="13594" width="1.88671875" style="15" customWidth="1"/>
    <col min="13595" max="13598" width="2.5546875" style="15" customWidth="1"/>
    <col min="13599" max="13599" width="1.88671875" style="15" customWidth="1"/>
    <col min="13600" max="13603" width="2.5546875" style="15" customWidth="1"/>
    <col min="13604" max="13604" width="1.88671875" style="15" customWidth="1"/>
    <col min="13605" max="13608" width="2.5546875" style="15" customWidth="1"/>
    <col min="13609" max="13609" width="1.88671875" style="15" customWidth="1"/>
    <col min="13610" max="13611" width="2.5546875" style="15" customWidth="1"/>
    <col min="13612" max="13613" width="6.109375" style="15" customWidth="1"/>
    <col min="13614" max="13824" width="6.44140625" style="15"/>
    <col min="13825" max="13825" width="2.5546875" style="15" customWidth="1"/>
    <col min="13826" max="13826" width="26.88671875" style="15" customWidth="1"/>
    <col min="13827" max="13842" width="2.5546875" style="15" customWidth="1"/>
    <col min="13843" max="13843" width="26.88671875" style="15" customWidth="1"/>
    <col min="13844" max="13845" width="2.5546875" style="15" customWidth="1"/>
    <col min="13846" max="13846" width="3.109375" style="15" customWidth="1"/>
    <col min="13847" max="13847" width="5.44140625" style="15" customWidth="1"/>
    <col min="13848" max="13849" width="2.5546875" style="15" customWidth="1"/>
    <col min="13850" max="13850" width="1.88671875" style="15" customWidth="1"/>
    <col min="13851" max="13854" width="2.5546875" style="15" customWidth="1"/>
    <col min="13855" max="13855" width="1.88671875" style="15" customWidth="1"/>
    <col min="13856" max="13859" width="2.5546875" style="15" customWidth="1"/>
    <col min="13860" max="13860" width="1.88671875" style="15" customWidth="1"/>
    <col min="13861" max="13864" width="2.5546875" style="15" customWidth="1"/>
    <col min="13865" max="13865" width="1.88671875" style="15" customWidth="1"/>
    <col min="13866" max="13867" width="2.5546875" style="15" customWidth="1"/>
    <col min="13868" max="13869" width="6.109375" style="15" customWidth="1"/>
    <col min="13870" max="14080" width="6.44140625" style="15"/>
    <col min="14081" max="14081" width="2.5546875" style="15" customWidth="1"/>
    <col min="14082" max="14082" width="26.88671875" style="15" customWidth="1"/>
    <col min="14083" max="14098" width="2.5546875" style="15" customWidth="1"/>
    <col min="14099" max="14099" width="26.88671875" style="15" customWidth="1"/>
    <col min="14100" max="14101" width="2.5546875" style="15" customWidth="1"/>
    <col min="14102" max="14102" width="3.109375" style="15" customWidth="1"/>
    <col min="14103" max="14103" width="5.44140625" style="15" customWidth="1"/>
    <col min="14104" max="14105" width="2.5546875" style="15" customWidth="1"/>
    <col min="14106" max="14106" width="1.88671875" style="15" customWidth="1"/>
    <col min="14107" max="14110" width="2.5546875" style="15" customWidth="1"/>
    <col min="14111" max="14111" width="1.88671875" style="15" customWidth="1"/>
    <col min="14112" max="14115" width="2.5546875" style="15" customWidth="1"/>
    <col min="14116" max="14116" width="1.88671875" style="15" customWidth="1"/>
    <col min="14117" max="14120" width="2.5546875" style="15" customWidth="1"/>
    <col min="14121" max="14121" width="1.88671875" style="15" customWidth="1"/>
    <col min="14122" max="14123" width="2.5546875" style="15" customWidth="1"/>
    <col min="14124" max="14125" width="6.109375" style="15" customWidth="1"/>
    <col min="14126" max="14336" width="6.44140625" style="15"/>
    <col min="14337" max="14337" width="2.5546875" style="15" customWidth="1"/>
    <col min="14338" max="14338" width="26.88671875" style="15" customWidth="1"/>
    <col min="14339" max="14354" width="2.5546875" style="15" customWidth="1"/>
    <col min="14355" max="14355" width="26.88671875" style="15" customWidth="1"/>
    <col min="14356" max="14357" width="2.5546875" style="15" customWidth="1"/>
    <col min="14358" max="14358" width="3.109375" style="15" customWidth="1"/>
    <col min="14359" max="14359" width="5.44140625" style="15" customWidth="1"/>
    <col min="14360" max="14361" width="2.5546875" style="15" customWidth="1"/>
    <col min="14362" max="14362" width="1.88671875" style="15" customWidth="1"/>
    <col min="14363" max="14366" width="2.5546875" style="15" customWidth="1"/>
    <col min="14367" max="14367" width="1.88671875" style="15" customWidth="1"/>
    <col min="14368" max="14371" width="2.5546875" style="15" customWidth="1"/>
    <col min="14372" max="14372" width="1.88671875" style="15" customWidth="1"/>
    <col min="14373" max="14376" width="2.5546875" style="15" customWidth="1"/>
    <col min="14377" max="14377" width="1.88671875" style="15" customWidth="1"/>
    <col min="14378" max="14379" width="2.5546875" style="15" customWidth="1"/>
    <col min="14380" max="14381" width="6.109375" style="15" customWidth="1"/>
    <col min="14382" max="14592" width="6.44140625" style="15"/>
    <col min="14593" max="14593" width="2.5546875" style="15" customWidth="1"/>
    <col min="14594" max="14594" width="26.88671875" style="15" customWidth="1"/>
    <col min="14595" max="14610" width="2.5546875" style="15" customWidth="1"/>
    <col min="14611" max="14611" width="26.88671875" style="15" customWidth="1"/>
    <col min="14612" max="14613" width="2.5546875" style="15" customWidth="1"/>
    <col min="14614" max="14614" width="3.109375" style="15" customWidth="1"/>
    <col min="14615" max="14615" width="5.44140625" style="15" customWidth="1"/>
    <col min="14616" max="14617" width="2.5546875" style="15" customWidth="1"/>
    <col min="14618" max="14618" width="1.88671875" style="15" customWidth="1"/>
    <col min="14619" max="14622" width="2.5546875" style="15" customWidth="1"/>
    <col min="14623" max="14623" width="1.88671875" style="15" customWidth="1"/>
    <col min="14624" max="14627" width="2.5546875" style="15" customWidth="1"/>
    <col min="14628" max="14628" width="1.88671875" style="15" customWidth="1"/>
    <col min="14629" max="14632" width="2.5546875" style="15" customWidth="1"/>
    <col min="14633" max="14633" width="1.88671875" style="15" customWidth="1"/>
    <col min="14634" max="14635" width="2.5546875" style="15" customWidth="1"/>
    <col min="14636" max="14637" width="6.109375" style="15" customWidth="1"/>
    <col min="14638" max="14848" width="6.44140625" style="15"/>
    <col min="14849" max="14849" width="2.5546875" style="15" customWidth="1"/>
    <col min="14850" max="14850" width="26.88671875" style="15" customWidth="1"/>
    <col min="14851" max="14866" width="2.5546875" style="15" customWidth="1"/>
    <col min="14867" max="14867" width="26.88671875" style="15" customWidth="1"/>
    <col min="14868" max="14869" width="2.5546875" style="15" customWidth="1"/>
    <col min="14870" max="14870" width="3.109375" style="15" customWidth="1"/>
    <col min="14871" max="14871" width="5.44140625" style="15" customWidth="1"/>
    <col min="14872" max="14873" width="2.5546875" style="15" customWidth="1"/>
    <col min="14874" max="14874" width="1.88671875" style="15" customWidth="1"/>
    <col min="14875" max="14878" width="2.5546875" style="15" customWidth="1"/>
    <col min="14879" max="14879" width="1.88671875" style="15" customWidth="1"/>
    <col min="14880" max="14883" width="2.5546875" style="15" customWidth="1"/>
    <col min="14884" max="14884" width="1.88671875" style="15" customWidth="1"/>
    <col min="14885" max="14888" width="2.5546875" style="15" customWidth="1"/>
    <col min="14889" max="14889" width="1.88671875" style="15" customWidth="1"/>
    <col min="14890" max="14891" width="2.5546875" style="15" customWidth="1"/>
    <col min="14892" max="14893" width="6.109375" style="15" customWidth="1"/>
    <col min="14894" max="15104" width="6.44140625" style="15"/>
    <col min="15105" max="15105" width="2.5546875" style="15" customWidth="1"/>
    <col min="15106" max="15106" width="26.88671875" style="15" customWidth="1"/>
    <col min="15107" max="15122" width="2.5546875" style="15" customWidth="1"/>
    <col min="15123" max="15123" width="26.88671875" style="15" customWidth="1"/>
    <col min="15124" max="15125" width="2.5546875" style="15" customWidth="1"/>
    <col min="15126" max="15126" width="3.109375" style="15" customWidth="1"/>
    <col min="15127" max="15127" width="5.44140625" style="15" customWidth="1"/>
    <col min="15128" max="15129" width="2.5546875" style="15" customWidth="1"/>
    <col min="15130" max="15130" width="1.88671875" style="15" customWidth="1"/>
    <col min="15131" max="15134" width="2.5546875" style="15" customWidth="1"/>
    <col min="15135" max="15135" width="1.88671875" style="15" customWidth="1"/>
    <col min="15136" max="15139" width="2.5546875" style="15" customWidth="1"/>
    <col min="15140" max="15140" width="1.88671875" style="15" customWidth="1"/>
    <col min="15141" max="15144" width="2.5546875" style="15" customWidth="1"/>
    <col min="15145" max="15145" width="1.88671875" style="15" customWidth="1"/>
    <col min="15146" max="15147" width="2.5546875" style="15" customWidth="1"/>
    <col min="15148" max="15149" width="6.109375" style="15" customWidth="1"/>
    <col min="15150" max="15360" width="6.44140625" style="15"/>
    <col min="15361" max="15361" width="2.5546875" style="15" customWidth="1"/>
    <col min="15362" max="15362" width="26.88671875" style="15" customWidth="1"/>
    <col min="15363" max="15378" width="2.5546875" style="15" customWidth="1"/>
    <col min="15379" max="15379" width="26.88671875" style="15" customWidth="1"/>
    <col min="15380" max="15381" width="2.5546875" style="15" customWidth="1"/>
    <col min="15382" max="15382" width="3.109375" style="15" customWidth="1"/>
    <col min="15383" max="15383" width="5.44140625" style="15" customWidth="1"/>
    <col min="15384" max="15385" width="2.5546875" style="15" customWidth="1"/>
    <col min="15386" max="15386" width="1.88671875" style="15" customWidth="1"/>
    <col min="15387" max="15390" width="2.5546875" style="15" customWidth="1"/>
    <col min="15391" max="15391" width="1.88671875" style="15" customWidth="1"/>
    <col min="15392" max="15395" width="2.5546875" style="15" customWidth="1"/>
    <col min="15396" max="15396" width="1.88671875" style="15" customWidth="1"/>
    <col min="15397" max="15400" width="2.5546875" style="15" customWidth="1"/>
    <col min="15401" max="15401" width="1.88671875" style="15" customWidth="1"/>
    <col min="15402" max="15403" width="2.5546875" style="15" customWidth="1"/>
    <col min="15404" max="15405" width="6.109375" style="15" customWidth="1"/>
    <col min="15406" max="15616" width="6.44140625" style="15"/>
    <col min="15617" max="15617" width="2.5546875" style="15" customWidth="1"/>
    <col min="15618" max="15618" width="26.88671875" style="15" customWidth="1"/>
    <col min="15619" max="15634" width="2.5546875" style="15" customWidth="1"/>
    <col min="15635" max="15635" width="26.88671875" style="15" customWidth="1"/>
    <col min="15636" max="15637" width="2.5546875" style="15" customWidth="1"/>
    <col min="15638" max="15638" width="3.109375" style="15" customWidth="1"/>
    <col min="15639" max="15639" width="5.44140625" style="15" customWidth="1"/>
    <col min="15640" max="15641" width="2.5546875" style="15" customWidth="1"/>
    <col min="15642" max="15642" width="1.88671875" style="15" customWidth="1"/>
    <col min="15643" max="15646" width="2.5546875" style="15" customWidth="1"/>
    <col min="15647" max="15647" width="1.88671875" style="15" customWidth="1"/>
    <col min="15648" max="15651" width="2.5546875" style="15" customWidth="1"/>
    <col min="15652" max="15652" width="1.88671875" style="15" customWidth="1"/>
    <col min="15653" max="15656" width="2.5546875" style="15" customWidth="1"/>
    <col min="15657" max="15657" width="1.88671875" style="15" customWidth="1"/>
    <col min="15658" max="15659" width="2.5546875" style="15" customWidth="1"/>
    <col min="15660" max="15661" width="6.109375" style="15" customWidth="1"/>
    <col min="15662" max="15872" width="6.44140625" style="15"/>
    <col min="15873" max="15873" width="2.5546875" style="15" customWidth="1"/>
    <col min="15874" max="15874" width="26.88671875" style="15" customWidth="1"/>
    <col min="15875" max="15890" width="2.5546875" style="15" customWidth="1"/>
    <col min="15891" max="15891" width="26.88671875" style="15" customWidth="1"/>
    <col min="15892" max="15893" width="2.5546875" style="15" customWidth="1"/>
    <col min="15894" max="15894" width="3.109375" style="15" customWidth="1"/>
    <col min="15895" max="15895" width="5.44140625" style="15" customWidth="1"/>
    <col min="15896" max="15897" width="2.5546875" style="15" customWidth="1"/>
    <col min="15898" max="15898" width="1.88671875" style="15" customWidth="1"/>
    <col min="15899" max="15902" width="2.5546875" style="15" customWidth="1"/>
    <col min="15903" max="15903" width="1.88671875" style="15" customWidth="1"/>
    <col min="15904" max="15907" width="2.5546875" style="15" customWidth="1"/>
    <col min="15908" max="15908" width="1.88671875" style="15" customWidth="1"/>
    <col min="15909" max="15912" width="2.5546875" style="15" customWidth="1"/>
    <col min="15913" max="15913" width="1.88671875" style="15" customWidth="1"/>
    <col min="15914" max="15915" width="2.5546875" style="15" customWidth="1"/>
    <col min="15916" max="15917" width="6.109375" style="15" customWidth="1"/>
    <col min="15918" max="16128" width="6.44140625" style="15"/>
    <col min="16129" max="16129" width="2.5546875" style="15" customWidth="1"/>
    <col min="16130" max="16130" width="26.88671875" style="15" customWidth="1"/>
    <col min="16131" max="16146" width="2.5546875" style="15" customWidth="1"/>
    <col min="16147" max="16147" width="26.88671875" style="15" customWidth="1"/>
    <col min="16148" max="16149" width="2.5546875" style="15" customWidth="1"/>
    <col min="16150" max="16150" width="3.109375" style="15" customWidth="1"/>
    <col min="16151" max="16151" width="5.44140625" style="15" customWidth="1"/>
    <col min="16152" max="16153" width="2.5546875" style="15" customWidth="1"/>
    <col min="16154" max="16154" width="1.88671875" style="15" customWidth="1"/>
    <col min="16155" max="16158" width="2.5546875" style="15" customWidth="1"/>
    <col min="16159" max="16159" width="1.88671875" style="15" customWidth="1"/>
    <col min="16160" max="16163" width="2.5546875" style="15" customWidth="1"/>
    <col min="16164" max="16164" width="1.88671875" style="15" customWidth="1"/>
    <col min="16165" max="16168" width="2.5546875" style="15" customWidth="1"/>
    <col min="16169" max="16169" width="1.88671875" style="15" customWidth="1"/>
    <col min="16170" max="16171" width="2.5546875" style="15" customWidth="1"/>
    <col min="16172" max="16173" width="6.109375" style="15" customWidth="1"/>
    <col min="16174" max="16384" width="6.44140625" style="15"/>
  </cols>
  <sheetData>
    <row r="1" spans="1:36" s="6" customFormat="1" ht="60" customHeight="1">
      <c r="A1" s="1"/>
      <c r="B1" s="2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5"/>
      <c r="AD1" s="5"/>
      <c r="AE1" s="5"/>
      <c r="AF1" s="5"/>
      <c r="AG1" s="5"/>
      <c r="AH1" s="5"/>
    </row>
    <row r="2" spans="1:36" s="10" customFormat="1" ht="60" customHeight="1" thickBo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 t="s">
        <v>88</v>
      </c>
      <c r="L2" s="7"/>
      <c r="M2" s="7"/>
      <c r="N2" s="7"/>
      <c r="O2" s="7"/>
      <c r="P2" s="7"/>
      <c r="Q2" s="7"/>
      <c r="R2" s="7"/>
      <c r="S2" s="7"/>
      <c r="T2" s="7"/>
      <c r="U2" s="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ht="26.1" customHeight="1">
      <c r="A3" s="11"/>
      <c r="B3" s="12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1"/>
      <c r="V3" s="11"/>
      <c r="Z3" s="15"/>
    </row>
    <row r="4" spans="1:36" ht="26.1" customHeight="1">
      <c r="A4" s="16"/>
      <c r="B4" s="387" t="s">
        <v>85</v>
      </c>
      <c r="C4" s="17"/>
      <c r="D4" s="13"/>
      <c r="E4" s="13"/>
      <c r="F4" s="13"/>
      <c r="G4" s="13"/>
      <c r="H4" s="13"/>
      <c r="I4" s="18"/>
      <c r="J4" s="18"/>
      <c r="K4" s="18"/>
      <c r="L4" s="18"/>
      <c r="M4" s="18"/>
      <c r="N4" s="18"/>
      <c r="O4" s="18"/>
      <c r="P4" s="18"/>
      <c r="Q4" s="17"/>
      <c r="R4" s="18"/>
      <c r="S4" s="17"/>
      <c r="T4" s="13"/>
      <c r="U4" s="11"/>
      <c r="V4" s="11"/>
      <c r="Z4" s="15"/>
    </row>
    <row r="5" spans="1:36" ht="26.1" customHeight="1">
      <c r="A5" s="19"/>
      <c r="B5" s="387"/>
      <c r="C5" s="20"/>
      <c r="D5" s="389" t="s">
        <v>89</v>
      </c>
      <c r="E5" s="389"/>
      <c r="F5" s="389"/>
      <c r="G5" s="389"/>
      <c r="H5" s="389"/>
      <c r="I5" s="21"/>
      <c r="J5" s="22"/>
      <c r="K5" s="13"/>
      <c r="L5" s="13"/>
      <c r="M5" s="13"/>
      <c r="N5" s="13"/>
      <c r="O5" s="13"/>
      <c r="P5" s="13"/>
      <c r="Q5" s="22"/>
      <c r="R5" s="22"/>
      <c r="S5" s="22"/>
      <c r="T5" s="13"/>
      <c r="U5" s="11"/>
      <c r="V5" s="11"/>
      <c r="Z5" s="15"/>
    </row>
    <row r="6" spans="1:36" ht="26.1" customHeight="1" thickBot="1">
      <c r="A6" s="19"/>
      <c r="B6" s="388"/>
      <c r="C6" s="22"/>
      <c r="D6" s="390"/>
      <c r="E6" s="390"/>
      <c r="F6" s="390"/>
      <c r="G6" s="390"/>
      <c r="H6" s="390"/>
      <c r="I6" s="23"/>
      <c r="J6" s="22"/>
      <c r="K6" s="24"/>
      <c r="L6" s="13"/>
      <c r="M6" s="13"/>
      <c r="N6" s="13"/>
      <c r="O6" s="13"/>
      <c r="P6" s="13"/>
      <c r="Q6" s="22"/>
      <c r="R6" s="22"/>
      <c r="S6" s="22"/>
      <c r="T6" s="13"/>
      <c r="U6" s="11"/>
      <c r="V6" s="11"/>
      <c r="Z6" s="15"/>
    </row>
    <row r="7" spans="1:36" ht="26.1" customHeight="1">
      <c r="A7" s="19"/>
      <c r="B7" s="25"/>
      <c r="C7" s="22"/>
      <c r="D7" s="18"/>
      <c r="E7" s="26">
        <v>15</v>
      </c>
      <c r="F7" s="18" t="s">
        <v>2</v>
      </c>
      <c r="G7" s="27">
        <v>12</v>
      </c>
      <c r="H7" s="18"/>
      <c r="I7" s="23"/>
      <c r="J7" s="22"/>
      <c r="K7" s="13"/>
      <c r="L7" s="13"/>
      <c r="M7" s="34" t="s">
        <v>85</v>
      </c>
      <c r="N7" s="13"/>
      <c r="O7" s="13"/>
      <c r="P7" s="13"/>
      <c r="Q7" s="22"/>
      <c r="R7" s="22"/>
      <c r="S7" s="22"/>
      <c r="T7" s="13"/>
      <c r="U7" s="11"/>
      <c r="V7" s="11"/>
      <c r="Z7" s="15"/>
    </row>
    <row r="8" spans="1:36" ht="26.1" customHeight="1" thickBot="1">
      <c r="A8" s="16"/>
      <c r="B8" s="17"/>
      <c r="C8" s="28"/>
      <c r="D8" s="29">
        <f>IF(E7&gt;G7,1)+IF(E8&gt;G8,1)+IF(E9&gt;G9,1)</f>
        <v>2</v>
      </c>
      <c r="E8" s="26">
        <v>17</v>
      </c>
      <c r="F8" s="18" t="s">
        <v>2</v>
      </c>
      <c r="G8" s="27">
        <v>16</v>
      </c>
      <c r="H8" s="29">
        <f>IF(G7&gt;E7,1)+IF(G8&gt;E8,1)+IF(G9&gt;E9,1)</f>
        <v>0</v>
      </c>
      <c r="I8" s="30"/>
      <c r="J8" s="31"/>
      <c r="K8" s="32"/>
      <c r="L8" s="32"/>
      <c r="M8" s="32"/>
      <c r="N8" s="32"/>
      <c r="O8" s="32"/>
      <c r="P8" s="33"/>
      <c r="Q8" s="34"/>
      <c r="R8" s="34"/>
      <c r="S8" s="34"/>
      <c r="T8" s="13"/>
      <c r="U8" s="11"/>
      <c r="V8" s="11"/>
      <c r="Z8" s="15"/>
    </row>
    <row r="9" spans="1:36" ht="26.1" customHeight="1">
      <c r="A9" s="11"/>
      <c r="B9" s="12" t="s">
        <v>3</v>
      </c>
      <c r="C9" s="13"/>
      <c r="D9" s="18"/>
      <c r="E9" s="26"/>
      <c r="F9" s="18" t="s">
        <v>2</v>
      </c>
      <c r="G9" s="27"/>
      <c r="H9" s="18"/>
      <c r="I9" s="35"/>
      <c r="J9" s="13"/>
      <c r="K9" s="13"/>
      <c r="L9" s="13"/>
      <c r="M9" s="13"/>
      <c r="N9" s="13"/>
      <c r="O9" s="13"/>
      <c r="P9" s="35"/>
      <c r="Q9" s="13"/>
      <c r="R9" s="13"/>
      <c r="S9" s="13"/>
      <c r="T9" s="13"/>
      <c r="U9" s="11"/>
      <c r="V9" s="11"/>
      <c r="Z9" s="15"/>
    </row>
    <row r="10" spans="1:36" ht="26.1" customHeight="1">
      <c r="A10" s="16"/>
      <c r="B10" s="387" t="s">
        <v>87</v>
      </c>
      <c r="C10" s="36"/>
      <c r="D10" s="37"/>
      <c r="E10" s="37"/>
      <c r="F10" s="37"/>
      <c r="G10" s="37"/>
      <c r="H10" s="37"/>
      <c r="I10" s="38"/>
      <c r="J10" s="18"/>
      <c r="K10" s="13"/>
      <c r="L10" s="13"/>
      <c r="M10" s="13"/>
      <c r="N10" s="13"/>
      <c r="O10" s="13"/>
      <c r="P10" s="35"/>
      <c r="Q10" s="17"/>
      <c r="R10" s="18"/>
      <c r="S10" s="395" t="s">
        <v>4</v>
      </c>
      <c r="T10" s="13"/>
      <c r="U10" s="11"/>
      <c r="V10" s="11"/>
      <c r="Z10" s="15"/>
    </row>
    <row r="11" spans="1:36" ht="26.1" customHeight="1" thickBot="1">
      <c r="A11" s="19"/>
      <c r="B11" s="387"/>
      <c r="C11" s="22"/>
      <c r="D11" s="22"/>
      <c r="E11" s="22"/>
      <c r="F11" s="22"/>
      <c r="G11" s="22"/>
      <c r="H11" s="22"/>
      <c r="I11" s="22"/>
      <c r="J11" s="22"/>
      <c r="K11" s="390" t="s">
        <v>92</v>
      </c>
      <c r="L11" s="390"/>
      <c r="M11" s="390"/>
      <c r="N11" s="390"/>
      <c r="O11" s="390"/>
      <c r="P11" s="23"/>
      <c r="Q11" s="22"/>
      <c r="R11" s="22"/>
      <c r="S11" s="395"/>
      <c r="T11" s="13"/>
      <c r="U11" s="11"/>
      <c r="V11" s="11"/>
      <c r="Z11" s="15"/>
    </row>
    <row r="12" spans="1:36" ht="26.1" customHeight="1" thickBot="1">
      <c r="A12" s="19"/>
      <c r="B12" s="388"/>
      <c r="C12" s="22"/>
      <c r="D12" s="22"/>
      <c r="E12" s="22"/>
      <c r="F12" s="22"/>
      <c r="G12" s="22"/>
      <c r="H12" s="22"/>
      <c r="I12" s="22"/>
      <c r="J12" s="22"/>
      <c r="K12" s="390"/>
      <c r="L12" s="390"/>
      <c r="M12" s="390"/>
      <c r="N12" s="390"/>
      <c r="O12" s="390"/>
      <c r="P12" s="23"/>
      <c r="Q12" s="22"/>
      <c r="R12" s="22"/>
      <c r="S12" s="396" t="s">
        <v>78</v>
      </c>
      <c r="T12" s="13"/>
      <c r="U12" s="11"/>
      <c r="V12" s="11"/>
      <c r="Z12" s="15"/>
    </row>
    <row r="13" spans="1:36" ht="26.1" customHeight="1">
      <c r="A13" s="11"/>
      <c r="B13" s="17"/>
      <c r="C13" s="13"/>
      <c r="D13" s="13"/>
      <c r="E13" s="13"/>
      <c r="F13" s="13"/>
      <c r="G13" s="13"/>
      <c r="H13" s="13"/>
      <c r="I13" s="13"/>
      <c r="J13" s="13"/>
      <c r="K13" s="18"/>
      <c r="L13" s="26">
        <v>15</v>
      </c>
      <c r="M13" s="18" t="s">
        <v>2</v>
      </c>
      <c r="N13" s="27">
        <v>8</v>
      </c>
      <c r="O13" s="18"/>
      <c r="P13" s="30"/>
      <c r="Q13" s="39"/>
      <c r="R13" s="40"/>
      <c r="S13" s="397"/>
      <c r="T13" s="13"/>
      <c r="U13" s="13"/>
      <c r="V13" s="11"/>
    </row>
    <row r="14" spans="1:36" ht="26.1" customHeight="1" thickBot="1">
      <c r="A14" s="11"/>
      <c r="B14" s="17"/>
      <c r="C14" s="13"/>
      <c r="D14" s="13"/>
      <c r="E14" s="13"/>
      <c r="F14" s="13"/>
      <c r="G14" s="13"/>
      <c r="H14" s="13"/>
      <c r="I14" s="13"/>
      <c r="J14" s="13"/>
      <c r="K14" s="29">
        <f>IF(L13&gt;N13,1)+IF(L14&gt;N14,1)+IF(L15&gt;N15,1)</f>
        <v>1</v>
      </c>
      <c r="L14" s="26">
        <v>13</v>
      </c>
      <c r="M14" s="18" t="s">
        <v>2</v>
      </c>
      <c r="N14" s="27">
        <v>15</v>
      </c>
      <c r="O14" s="29">
        <f>IF(N13&gt;L13,1)+IF(N14&gt;L14,1)+IF(N15&gt;L15,1)</f>
        <v>2</v>
      </c>
      <c r="P14" s="30"/>
      <c r="Q14" s="41"/>
      <c r="R14" s="42"/>
      <c r="S14" s="397"/>
      <c r="T14" s="13"/>
      <c r="U14" s="13"/>
      <c r="V14" s="11"/>
    </row>
    <row r="15" spans="1:36" ht="26.1" customHeight="1" thickBot="1">
      <c r="A15" s="11"/>
      <c r="B15" s="12" t="s">
        <v>5</v>
      </c>
      <c r="C15" s="13"/>
      <c r="D15" s="13"/>
      <c r="E15" s="13"/>
      <c r="F15" s="13"/>
      <c r="G15" s="13"/>
      <c r="H15" s="13"/>
      <c r="I15" s="13"/>
      <c r="J15" s="13"/>
      <c r="K15" s="18"/>
      <c r="L15" s="26">
        <v>10</v>
      </c>
      <c r="M15" s="18" t="s">
        <v>2</v>
      </c>
      <c r="N15" s="27">
        <v>15</v>
      </c>
      <c r="O15" s="18"/>
      <c r="P15" s="35"/>
      <c r="Q15" s="13"/>
      <c r="R15" s="13"/>
      <c r="S15" s="398"/>
      <c r="T15" s="13"/>
      <c r="U15" s="13"/>
      <c r="V15" s="11"/>
    </row>
    <row r="16" spans="1:36" ht="26.1" customHeight="1">
      <c r="A16" s="11"/>
      <c r="B16" s="387" t="s">
        <v>86</v>
      </c>
      <c r="C16" s="17"/>
      <c r="D16" s="18"/>
      <c r="E16" s="18"/>
      <c r="F16" s="18"/>
      <c r="G16" s="18"/>
      <c r="H16" s="18"/>
      <c r="I16" s="18"/>
      <c r="J16" s="13"/>
      <c r="K16" s="18"/>
      <c r="L16" s="18"/>
      <c r="M16" s="18"/>
      <c r="N16" s="18"/>
      <c r="O16" s="18"/>
      <c r="P16" s="30"/>
      <c r="Q16" s="13"/>
      <c r="R16" s="13"/>
      <c r="S16" s="13"/>
      <c r="T16" s="13"/>
      <c r="U16" s="13"/>
      <c r="V16" s="11"/>
    </row>
    <row r="17" spans="1:22" ht="26.1" customHeight="1" thickBot="1">
      <c r="A17" s="11"/>
      <c r="B17" s="387"/>
      <c r="C17" s="20"/>
      <c r="D17" s="389" t="s">
        <v>90</v>
      </c>
      <c r="E17" s="389"/>
      <c r="F17" s="389"/>
      <c r="G17" s="389"/>
      <c r="H17" s="389"/>
      <c r="I17" s="21"/>
      <c r="J17" s="13"/>
      <c r="K17" s="13"/>
      <c r="L17" s="13"/>
      <c r="M17" s="13"/>
      <c r="N17" s="13"/>
      <c r="O17" s="13"/>
      <c r="P17" s="35"/>
      <c r="Q17" s="13"/>
      <c r="R17" s="13"/>
      <c r="S17" s="34" t="s">
        <v>6</v>
      </c>
      <c r="T17" s="13"/>
      <c r="U17" s="13"/>
      <c r="V17" s="11"/>
    </row>
    <row r="18" spans="1:22" ht="26.1" customHeight="1" thickBot="1">
      <c r="A18" s="11"/>
      <c r="B18" s="388"/>
      <c r="C18" s="22"/>
      <c r="D18" s="390"/>
      <c r="E18" s="390"/>
      <c r="F18" s="390"/>
      <c r="G18" s="390"/>
      <c r="H18" s="390"/>
      <c r="I18" s="23"/>
      <c r="J18" s="13"/>
      <c r="K18" s="13"/>
      <c r="L18" s="13"/>
      <c r="M18" s="13"/>
      <c r="N18" s="13"/>
      <c r="O18" s="13"/>
      <c r="P18" s="35"/>
      <c r="Q18" s="13"/>
      <c r="R18" s="13"/>
      <c r="S18" s="392" t="s">
        <v>85</v>
      </c>
      <c r="T18" s="13"/>
      <c r="U18" s="13"/>
      <c r="V18" s="11"/>
    </row>
    <row r="19" spans="1:22" ht="26.1" customHeight="1">
      <c r="A19" s="11"/>
      <c r="B19" s="17"/>
      <c r="C19" s="28"/>
      <c r="D19" s="18"/>
      <c r="E19" s="26">
        <v>9</v>
      </c>
      <c r="F19" s="18" t="s">
        <v>2</v>
      </c>
      <c r="G19" s="27">
        <v>15</v>
      </c>
      <c r="H19" s="18"/>
      <c r="I19" s="30"/>
      <c r="J19" s="43"/>
      <c r="K19" s="43"/>
      <c r="L19" s="43"/>
      <c r="M19" s="43"/>
      <c r="N19" s="43"/>
      <c r="O19" s="43"/>
      <c r="P19" s="44"/>
      <c r="Q19" s="13"/>
      <c r="R19" s="13"/>
      <c r="S19" s="393"/>
      <c r="T19" s="13"/>
      <c r="U19" s="13"/>
      <c r="V19" s="11"/>
    </row>
    <row r="20" spans="1:22" ht="26.1" customHeight="1" thickBot="1">
      <c r="A20" s="11"/>
      <c r="B20" s="17"/>
      <c r="C20" s="28"/>
      <c r="D20" s="29">
        <f>IF(E19&gt;G19,1)+IF(E20&gt;G20,1)+IF(E21&gt;G21,1)</f>
        <v>0</v>
      </c>
      <c r="E20" s="26">
        <v>10</v>
      </c>
      <c r="F20" s="18" t="s">
        <v>2</v>
      </c>
      <c r="G20" s="27">
        <v>15</v>
      </c>
      <c r="H20" s="29">
        <f>IF(G19&gt;E19,1)+IF(G20&gt;E20,1)+IF(G21&gt;E21,1)</f>
        <v>2</v>
      </c>
      <c r="I20" s="30"/>
      <c r="J20" s="13"/>
      <c r="K20" s="11"/>
      <c r="L20" s="11"/>
      <c r="M20" s="46" t="s">
        <v>78</v>
      </c>
      <c r="N20" s="11"/>
      <c r="O20" s="11"/>
      <c r="P20" s="11"/>
      <c r="Q20" s="13"/>
      <c r="R20" s="13"/>
      <c r="S20" s="394"/>
      <c r="T20" s="13"/>
      <c r="U20" s="13"/>
      <c r="V20" s="11"/>
    </row>
    <row r="21" spans="1:22" ht="26.1" customHeight="1" thickBot="1">
      <c r="A21" s="11"/>
      <c r="B21" s="12" t="s">
        <v>7</v>
      </c>
      <c r="C21" s="13"/>
      <c r="D21" s="18"/>
      <c r="E21" s="26"/>
      <c r="F21" s="18" t="s">
        <v>2</v>
      </c>
      <c r="G21" s="27"/>
      <c r="H21" s="18"/>
      <c r="I21" s="35"/>
      <c r="J21" s="13"/>
      <c r="K21" s="45"/>
      <c r="L21" s="11"/>
      <c r="M21" s="11"/>
      <c r="N21" s="11"/>
      <c r="O21" s="11"/>
      <c r="P21" s="11"/>
      <c r="Q21" s="13"/>
      <c r="R21" s="13"/>
      <c r="S21" s="34" t="s">
        <v>8</v>
      </c>
      <c r="T21" s="13"/>
      <c r="U21" s="13"/>
      <c r="V21" s="11"/>
    </row>
    <row r="22" spans="1:22" ht="26.1" customHeight="1">
      <c r="A22" s="11"/>
      <c r="B22" s="387" t="s">
        <v>78</v>
      </c>
      <c r="C22" s="36"/>
      <c r="D22" s="37"/>
      <c r="E22" s="37"/>
      <c r="F22" s="37"/>
      <c r="G22" s="37"/>
      <c r="H22" s="37"/>
      <c r="I22" s="38"/>
      <c r="J22" s="13"/>
      <c r="K22" s="11"/>
      <c r="L22" s="11"/>
      <c r="M22" s="11"/>
      <c r="N22" s="11"/>
      <c r="O22" s="11"/>
      <c r="P22" s="11"/>
      <c r="Q22" s="13"/>
      <c r="R22" s="13"/>
      <c r="S22" s="392" t="s">
        <v>87</v>
      </c>
      <c r="T22" s="13"/>
      <c r="U22" s="13"/>
      <c r="V22" s="11"/>
    </row>
    <row r="23" spans="1:22" ht="26.1" customHeight="1">
      <c r="A23" s="11"/>
      <c r="B23" s="387"/>
      <c r="C23" s="22"/>
      <c r="D23" s="22"/>
      <c r="E23" s="22"/>
      <c r="F23" s="22"/>
      <c r="G23" s="22"/>
      <c r="H23" s="22"/>
      <c r="I23" s="22"/>
      <c r="J23" s="13"/>
      <c r="K23" s="11"/>
      <c r="L23" s="11"/>
      <c r="M23" s="11"/>
      <c r="N23" s="11"/>
      <c r="O23" s="11"/>
      <c r="P23" s="11"/>
      <c r="Q23" s="11"/>
      <c r="R23" s="11"/>
      <c r="S23" s="393"/>
      <c r="T23" s="13"/>
      <c r="U23" s="13"/>
      <c r="V23" s="11"/>
    </row>
    <row r="24" spans="1:22" ht="26.1" customHeight="1" thickBot="1">
      <c r="A24" s="11"/>
      <c r="B24" s="388"/>
      <c r="C24" s="22"/>
      <c r="D24" s="22"/>
      <c r="E24" s="22"/>
      <c r="F24" s="22"/>
      <c r="G24" s="22"/>
      <c r="H24" s="22"/>
      <c r="I24" s="22"/>
      <c r="J24" s="13"/>
      <c r="K24" s="11"/>
      <c r="L24" s="11"/>
      <c r="M24" s="11"/>
      <c r="N24" s="11"/>
      <c r="O24" s="11"/>
      <c r="P24" s="11"/>
      <c r="Q24" s="11"/>
      <c r="R24" s="11"/>
      <c r="S24" s="394"/>
      <c r="T24" s="13"/>
      <c r="U24" s="13"/>
      <c r="V24" s="11"/>
    </row>
    <row r="25" spans="1:22" ht="26.1" customHeight="1" thickBot="1">
      <c r="A25" s="11"/>
      <c r="B25" s="17"/>
      <c r="C25" s="13"/>
      <c r="D25" s="13"/>
      <c r="E25" s="13"/>
      <c r="F25" s="13"/>
      <c r="G25" s="13"/>
      <c r="H25" s="13"/>
      <c r="I25" s="13"/>
      <c r="J25" s="13"/>
      <c r="K25" s="11"/>
      <c r="L25" s="11"/>
      <c r="M25" s="11"/>
      <c r="N25" s="11"/>
      <c r="O25" s="11"/>
      <c r="P25" s="11"/>
      <c r="Q25" s="11"/>
      <c r="R25" s="11"/>
      <c r="S25" s="46" t="s">
        <v>9</v>
      </c>
      <c r="T25" s="13"/>
      <c r="U25" s="13"/>
      <c r="V25" s="11"/>
    </row>
    <row r="26" spans="1:22" ht="26.1" customHeight="1">
      <c r="A26" s="11"/>
      <c r="B26" s="17"/>
      <c r="C26" s="13"/>
      <c r="D26" s="13"/>
      <c r="E26" s="13"/>
      <c r="F26" s="13"/>
      <c r="G26" s="13"/>
      <c r="H26" s="13"/>
      <c r="I26" s="13"/>
      <c r="J26" s="13"/>
      <c r="K26" s="11"/>
      <c r="L26" s="11"/>
      <c r="M26" s="11"/>
      <c r="N26" s="11"/>
      <c r="O26" s="11"/>
      <c r="P26" s="11"/>
      <c r="Q26" s="11"/>
      <c r="R26" s="11"/>
      <c r="S26" s="392" t="s">
        <v>86</v>
      </c>
      <c r="T26" s="13"/>
      <c r="U26" s="13"/>
      <c r="V26" s="11"/>
    </row>
    <row r="27" spans="1:22" ht="26.1" customHeight="1" thickBot="1">
      <c r="A27" s="11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93"/>
      <c r="T27" s="13"/>
      <c r="U27" s="13"/>
      <c r="V27" s="11"/>
    </row>
    <row r="28" spans="1:22" ht="26.1" customHeight="1" thickBot="1">
      <c r="A28" s="11"/>
      <c r="B28" s="12" t="s">
        <v>10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394"/>
      <c r="T28" s="13"/>
      <c r="U28" s="13"/>
      <c r="V28" s="11"/>
    </row>
    <row r="29" spans="1:22" ht="26.1" customHeight="1">
      <c r="A29" s="11"/>
      <c r="B29" s="387" t="s">
        <v>87</v>
      </c>
      <c r="C29" s="17"/>
      <c r="D29" s="18"/>
      <c r="E29" s="18"/>
      <c r="F29" s="18"/>
      <c r="G29" s="18"/>
      <c r="H29" s="18"/>
      <c r="I29" s="18"/>
      <c r="J29" s="13"/>
      <c r="K29" s="18"/>
      <c r="L29" s="18"/>
      <c r="M29" s="18"/>
      <c r="N29" s="18"/>
      <c r="O29" s="18"/>
      <c r="P29" s="18"/>
      <c r="Q29" s="13"/>
      <c r="R29" s="13"/>
      <c r="S29" s="13"/>
      <c r="T29" s="13"/>
      <c r="U29" s="13"/>
      <c r="V29" s="11"/>
    </row>
    <row r="30" spans="1:22" ht="26.1" customHeight="1">
      <c r="A30" s="11"/>
      <c r="B30" s="387"/>
      <c r="C30" s="20"/>
      <c r="D30" s="389" t="s">
        <v>91</v>
      </c>
      <c r="E30" s="389"/>
      <c r="F30" s="389"/>
      <c r="G30" s="389"/>
      <c r="H30" s="389"/>
      <c r="I30" s="21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1"/>
    </row>
    <row r="31" spans="1:22" ht="26.1" customHeight="1" thickBot="1">
      <c r="A31" s="11"/>
      <c r="B31" s="388"/>
      <c r="C31" s="22"/>
      <c r="D31" s="390"/>
      <c r="E31" s="390"/>
      <c r="F31" s="390"/>
      <c r="G31" s="390"/>
      <c r="H31" s="390"/>
      <c r="I31" s="2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1"/>
    </row>
    <row r="32" spans="1:22" ht="26.1" customHeight="1">
      <c r="A32" s="11"/>
      <c r="B32" s="17"/>
      <c r="C32" s="28"/>
      <c r="D32" s="18"/>
      <c r="E32" s="26">
        <v>15</v>
      </c>
      <c r="F32" s="18" t="s">
        <v>2</v>
      </c>
      <c r="G32" s="27">
        <v>13</v>
      </c>
      <c r="H32" s="18"/>
      <c r="I32" s="30"/>
      <c r="J32" s="39"/>
      <c r="K32" s="43"/>
      <c r="L32" s="391" t="s">
        <v>87</v>
      </c>
      <c r="M32" s="391"/>
      <c r="N32" s="391"/>
      <c r="O32" s="391"/>
      <c r="P32" s="391"/>
      <c r="Q32" s="13"/>
      <c r="R32" s="13"/>
      <c r="S32" s="13"/>
      <c r="T32" s="13"/>
      <c r="U32" s="13"/>
      <c r="V32" s="11"/>
    </row>
    <row r="33" spans="1:36" ht="26.1" customHeight="1" thickBot="1">
      <c r="A33" s="11"/>
      <c r="B33" s="17"/>
      <c r="C33" s="28"/>
      <c r="D33" s="29">
        <f>IF(E32&gt;G32,1)+IF(E33&gt;G33,1)+IF(E34&gt;G34,1)</f>
        <v>1</v>
      </c>
      <c r="E33" s="26">
        <v>11</v>
      </c>
      <c r="F33" s="18" t="s">
        <v>2</v>
      </c>
      <c r="G33" s="27">
        <v>15</v>
      </c>
      <c r="H33" s="29">
        <f>IF(G32&gt;E32,1)+IF(G33&gt;E33,1)+IF(G34&gt;E34,1)</f>
        <v>2</v>
      </c>
      <c r="I33" s="30"/>
      <c r="J33" s="41"/>
      <c r="K33" s="32"/>
      <c r="L33" s="391"/>
      <c r="M33" s="391"/>
      <c r="N33" s="391"/>
      <c r="O33" s="391"/>
      <c r="P33" s="391"/>
      <c r="Q33" s="13"/>
      <c r="R33" s="13"/>
      <c r="S33" s="13"/>
      <c r="T33" s="13"/>
      <c r="U33" s="13"/>
      <c r="V33" s="11"/>
    </row>
    <row r="34" spans="1:36" ht="26.1" customHeight="1">
      <c r="A34" s="11"/>
      <c r="B34" s="12" t="s">
        <v>11</v>
      </c>
      <c r="C34" s="13"/>
      <c r="D34" s="18"/>
      <c r="E34" s="26">
        <v>13</v>
      </c>
      <c r="F34" s="18" t="s">
        <v>2</v>
      </c>
      <c r="G34" s="27">
        <v>15</v>
      </c>
      <c r="H34" s="18"/>
      <c r="I34" s="35"/>
      <c r="J34" s="15"/>
      <c r="K34" s="11"/>
      <c r="L34" s="11"/>
      <c r="M34" s="11"/>
      <c r="N34" s="11"/>
      <c r="O34" s="11"/>
      <c r="P34" s="11"/>
      <c r="Q34" s="13"/>
      <c r="R34" s="13"/>
      <c r="S34" s="13"/>
      <c r="T34" s="13"/>
      <c r="U34" s="13"/>
      <c r="V34" s="11"/>
    </row>
    <row r="35" spans="1:36" ht="26.1" customHeight="1">
      <c r="A35" s="11"/>
      <c r="B35" s="387" t="s">
        <v>86</v>
      </c>
      <c r="C35" s="36"/>
      <c r="D35" s="37"/>
      <c r="E35" s="37"/>
      <c r="F35" s="37"/>
      <c r="G35" s="37"/>
      <c r="H35" s="37"/>
      <c r="I35" s="38"/>
      <c r="J35" s="13"/>
      <c r="K35" s="11"/>
      <c r="L35" s="11"/>
      <c r="M35" s="11"/>
      <c r="N35" s="11"/>
      <c r="O35" s="11"/>
      <c r="P35" s="11"/>
      <c r="Q35" s="13"/>
      <c r="R35" s="13"/>
      <c r="S35" s="13"/>
      <c r="T35" s="13"/>
      <c r="U35" s="13"/>
      <c r="V35" s="11"/>
    </row>
    <row r="36" spans="1:36" ht="26.1" customHeight="1">
      <c r="A36" s="11"/>
      <c r="B36" s="387"/>
      <c r="C36" s="22"/>
      <c r="D36" s="22"/>
      <c r="E36" s="22"/>
      <c r="F36" s="22"/>
      <c r="G36" s="22"/>
      <c r="H36" s="22"/>
      <c r="I36" s="22"/>
      <c r="J36" s="13"/>
      <c r="K36" s="11"/>
      <c r="L36" s="11"/>
      <c r="M36" s="11"/>
      <c r="N36" s="11"/>
      <c r="O36" s="11"/>
      <c r="P36" s="11"/>
      <c r="Q36" s="11"/>
      <c r="R36" s="13"/>
      <c r="S36" s="13"/>
      <c r="T36" s="13"/>
      <c r="U36" s="13"/>
      <c r="V36" s="11"/>
    </row>
    <row r="37" spans="1:36" ht="26.1" customHeight="1" thickBot="1">
      <c r="A37" s="11"/>
      <c r="B37" s="388"/>
      <c r="C37" s="22"/>
      <c r="D37" s="22"/>
      <c r="E37" s="22"/>
      <c r="F37" s="22"/>
      <c r="G37" s="22"/>
      <c r="H37" s="22"/>
      <c r="I37" s="22"/>
      <c r="J37" s="13"/>
      <c r="K37" s="11"/>
      <c r="L37" s="11"/>
      <c r="M37" s="11"/>
      <c r="N37" s="11"/>
      <c r="O37" s="11"/>
      <c r="P37" s="11"/>
      <c r="Q37" s="11"/>
      <c r="R37" s="11"/>
      <c r="S37" s="11"/>
      <c r="T37" s="13"/>
      <c r="U37" s="13"/>
      <c r="V37" s="11"/>
    </row>
    <row r="38" spans="1:36" ht="26.1" customHeight="1">
      <c r="A38" s="11"/>
      <c r="B38" s="13"/>
      <c r="C38" s="13"/>
      <c r="D38" s="13"/>
      <c r="E38" s="13"/>
      <c r="F38" s="13"/>
      <c r="G38" s="13"/>
      <c r="H38" s="13"/>
      <c r="I38" s="13"/>
      <c r="J38" s="13"/>
      <c r="K38" s="11"/>
      <c r="L38" s="11"/>
      <c r="M38" s="11"/>
      <c r="N38" s="11"/>
      <c r="O38" s="11"/>
      <c r="P38" s="11"/>
      <c r="Q38" s="11"/>
      <c r="R38" s="11"/>
      <c r="S38" s="11"/>
      <c r="T38" s="13"/>
      <c r="U38" s="13"/>
      <c r="V38" s="11"/>
    </row>
    <row r="39" spans="1:36" s="14" customFormat="1" ht="29.25" customHeight="1">
      <c r="A39" s="15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8"/>
      <c r="U39" s="48"/>
      <c r="AA39" s="15"/>
      <c r="AB39" s="15"/>
      <c r="AC39" s="15"/>
      <c r="AD39" s="15"/>
      <c r="AE39" s="15"/>
      <c r="AF39" s="15"/>
      <c r="AG39" s="15"/>
      <c r="AH39" s="15"/>
      <c r="AI39" s="15"/>
      <c r="AJ39" s="15"/>
    </row>
    <row r="40" spans="1:36" s="14" customFormat="1" ht="29.25" customHeight="1">
      <c r="A40" s="15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8"/>
      <c r="U40" s="48"/>
      <c r="AA40" s="15"/>
      <c r="AB40" s="15"/>
      <c r="AC40" s="15"/>
      <c r="AD40" s="15"/>
      <c r="AE40" s="15"/>
      <c r="AF40" s="15"/>
      <c r="AG40" s="15"/>
      <c r="AH40" s="15"/>
      <c r="AI40" s="15"/>
      <c r="AJ40" s="15"/>
    </row>
  </sheetData>
  <mergeCells count="16">
    <mergeCell ref="S18:S20"/>
    <mergeCell ref="B22:B24"/>
    <mergeCell ref="S22:S24"/>
    <mergeCell ref="S26:S28"/>
    <mergeCell ref="B4:B6"/>
    <mergeCell ref="D5:H6"/>
    <mergeCell ref="B10:B12"/>
    <mergeCell ref="S10:S11"/>
    <mergeCell ref="K11:O12"/>
    <mergeCell ref="S12:S15"/>
    <mergeCell ref="B29:B31"/>
    <mergeCell ref="D30:H31"/>
    <mergeCell ref="B35:B37"/>
    <mergeCell ref="L32:P33"/>
    <mergeCell ref="B16:B18"/>
    <mergeCell ref="D17:H18"/>
  </mergeCells>
  <phoneticPr fontId="2"/>
  <printOptions horizontalCentered="1"/>
  <pageMargins left="1.02" right="0.47" top="0.59" bottom="0.39000000000000007" header="0.51" footer="0.51"/>
  <pageSetup paperSize="9" scale="57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5"/>
  <sheetViews>
    <sheetView workbookViewId="0">
      <selection activeCell="BY11" sqref="BY11:CB15"/>
    </sheetView>
  </sheetViews>
  <sheetFormatPr defaultColWidth="7.5546875" defaultRowHeight="13.5"/>
  <cols>
    <col min="1" max="80" width="1.5546875" style="49" customWidth="1"/>
    <col min="81" max="94" width="3.109375" style="49" customWidth="1"/>
    <col min="95" max="95" width="2.6640625" style="49" customWidth="1"/>
    <col min="96" max="16384" width="7.5546875" style="49"/>
  </cols>
  <sheetData>
    <row r="1" spans="1:80" ht="17.25">
      <c r="A1" s="399" t="s">
        <v>72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  <c r="BB1" s="399"/>
      <c r="BC1" s="399"/>
      <c r="BD1" s="399"/>
      <c r="BE1" s="399"/>
      <c r="BF1" s="399"/>
      <c r="BG1" s="399"/>
      <c r="BH1" s="399"/>
      <c r="BI1" s="399"/>
      <c r="BJ1" s="399"/>
      <c r="BK1" s="399"/>
      <c r="BL1" s="399"/>
      <c r="BM1" s="399"/>
      <c r="BN1" s="399"/>
      <c r="BO1" s="399"/>
      <c r="BP1" s="399"/>
      <c r="BQ1" s="399"/>
      <c r="BR1" s="399"/>
      <c r="BS1" s="399"/>
      <c r="BT1" s="399"/>
      <c r="BU1" s="399"/>
      <c r="BV1" s="399"/>
      <c r="BW1" s="399"/>
      <c r="BX1" s="399"/>
      <c r="BY1" s="399"/>
      <c r="BZ1" s="399"/>
      <c r="CA1" s="399"/>
      <c r="CB1" s="399"/>
    </row>
    <row r="2" spans="1:80" ht="17.25">
      <c r="A2" s="97" t="s">
        <v>73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</row>
    <row r="3" spans="1:80" ht="13.5" customHeight="1">
      <c r="A3" s="375" t="s">
        <v>12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7"/>
      <c r="M3" s="424" t="s">
        <v>13</v>
      </c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6"/>
      <c r="Y3" s="424" t="s">
        <v>14</v>
      </c>
      <c r="Z3" s="425"/>
      <c r="AA3" s="425"/>
      <c r="AB3" s="425"/>
      <c r="AC3" s="425"/>
      <c r="AD3" s="425"/>
      <c r="AE3" s="425"/>
      <c r="AF3" s="425"/>
      <c r="AG3" s="425"/>
      <c r="AH3" s="425"/>
      <c r="AI3" s="425"/>
      <c r="AJ3" s="426"/>
      <c r="AK3" s="424" t="s">
        <v>15</v>
      </c>
      <c r="AL3" s="425"/>
      <c r="AM3" s="425"/>
      <c r="AN3" s="425"/>
      <c r="AO3" s="425"/>
      <c r="AP3" s="425"/>
      <c r="AQ3" s="425"/>
      <c r="AR3" s="425"/>
      <c r="AS3" s="425"/>
      <c r="AT3" s="425"/>
      <c r="AU3" s="425"/>
      <c r="AV3" s="426"/>
      <c r="AW3" s="424" t="s">
        <v>36</v>
      </c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6"/>
      <c r="BI3" s="365" t="s">
        <v>16</v>
      </c>
      <c r="BJ3" s="366"/>
      <c r="BK3" s="366"/>
      <c r="BL3" s="366"/>
      <c r="BM3" s="366"/>
      <c r="BN3" s="367"/>
      <c r="BO3" s="365" t="s">
        <v>17</v>
      </c>
      <c r="BP3" s="366"/>
      <c r="BQ3" s="366"/>
      <c r="BR3" s="367"/>
      <c r="BS3" s="365" t="s">
        <v>18</v>
      </c>
      <c r="BT3" s="366"/>
      <c r="BU3" s="366"/>
      <c r="BV3" s="366"/>
      <c r="BW3" s="366"/>
      <c r="BX3" s="367"/>
      <c r="BY3" s="365" t="s">
        <v>19</v>
      </c>
      <c r="BZ3" s="366"/>
      <c r="CA3" s="366"/>
      <c r="CB3" s="367"/>
    </row>
    <row r="4" spans="1:80" ht="13.5" customHeight="1">
      <c r="A4" s="378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80"/>
      <c r="M4" s="418" t="str">
        <f>IF(A7="","",A7)</f>
        <v>ツムツム</v>
      </c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20"/>
      <c r="Y4" s="418" t="str">
        <f>IF(A12="","",A12)</f>
        <v>ブレイクタイム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  <c r="AK4" s="418" t="str">
        <f>IF(A17="","",A17)</f>
        <v>パンプキンビンゴ</v>
      </c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20"/>
      <c r="AW4" s="418" t="str">
        <f>IF(A22="","",A22)</f>
        <v>フィリア</v>
      </c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20"/>
      <c r="BI4" s="368"/>
      <c r="BJ4" s="369"/>
      <c r="BK4" s="369"/>
      <c r="BL4" s="369"/>
      <c r="BM4" s="370"/>
      <c r="BN4" s="371"/>
      <c r="BO4" s="368"/>
      <c r="BP4" s="369"/>
      <c r="BQ4" s="369"/>
      <c r="BR4" s="371"/>
      <c r="BS4" s="368"/>
      <c r="BT4" s="369"/>
      <c r="BU4" s="369"/>
      <c r="BV4" s="369"/>
      <c r="BW4" s="370"/>
      <c r="BX4" s="371"/>
      <c r="BY4" s="368"/>
      <c r="BZ4" s="369"/>
      <c r="CA4" s="369"/>
      <c r="CB4" s="371"/>
    </row>
    <row r="5" spans="1:80" ht="13.5" customHeight="1">
      <c r="A5" s="381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3"/>
      <c r="M5" s="421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3"/>
      <c r="Y5" s="421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3"/>
      <c r="AK5" s="421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3"/>
      <c r="AW5" s="421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3"/>
      <c r="BI5" s="372"/>
      <c r="BJ5" s="373"/>
      <c r="BK5" s="373"/>
      <c r="BL5" s="373"/>
      <c r="BM5" s="373"/>
      <c r="BN5" s="374"/>
      <c r="BO5" s="372"/>
      <c r="BP5" s="373"/>
      <c r="BQ5" s="373"/>
      <c r="BR5" s="374"/>
      <c r="BS5" s="372"/>
      <c r="BT5" s="373"/>
      <c r="BU5" s="373"/>
      <c r="BV5" s="373"/>
      <c r="BW5" s="373"/>
      <c r="BX5" s="374"/>
      <c r="BY5" s="372"/>
      <c r="BZ5" s="373"/>
      <c r="CA5" s="373"/>
      <c r="CB5" s="374"/>
    </row>
    <row r="6" spans="1:80" ht="13.5" customHeight="1">
      <c r="A6" s="415" t="s">
        <v>13</v>
      </c>
      <c r="B6" s="416"/>
      <c r="C6" s="416"/>
      <c r="D6" s="416"/>
      <c r="E6" s="416"/>
      <c r="F6" s="416"/>
      <c r="G6" s="416"/>
      <c r="H6" s="416"/>
      <c r="I6" s="416"/>
      <c r="J6" s="416"/>
      <c r="K6" s="416"/>
      <c r="L6" s="417"/>
      <c r="M6" s="335"/>
      <c r="N6" s="336"/>
      <c r="O6" s="337"/>
      <c r="P6" s="337"/>
      <c r="Q6" s="337"/>
      <c r="R6" s="337"/>
      <c r="S6" s="337"/>
      <c r="T6" s="336"/>
      <c r="U6" s="336"/>
      <c r="V6" s="336"/>
      <c r="W6" s="336"/>
      <c r="X6" s="343"/>
      <c r="Y6" s="357"/>
      <c r="Z6" s="358"/>
      <c r="AA6" s="333" t="s">
        <v>25</v>
      </c>
      <c r="AB6" s="333"/>
      <c r="AC6" s="333"/>
      <c r="AD6" s="333"/>
      <c r="AE6" s="333"/>
      <c r="AF6" s="358"/>
      <c r="AG6" s="358"/>
      <c r="AH6" s="332" t="s">
        <v>26</v>
      </c>
      <c r="AI6" s="332"/>
      <c r="AJ6" s="334"/>
      <c r="AK6" s="357"/>
      <c r="AL6" s="358"/>
      <c r="AM6" s="333" t="s">
        <v>25</v>
      </c>
      <c r="AN6" s="333"/>
      <c r="AO6" s="333"/>
      <c r="AP6" s="333"/>
      <c r="AQ6" s="333"/>
      <c r="AR6" s="358"/>
      <c r="AS6" s="358"/>
      <c r="AT6" s="332" t="s">
        <v>26</v>
      </c>
      <c r="AU6" s="332"/>
      <c r="AV6" s="334"/>
      <c r="AW6" s="357"/>
      <c r="AX6" s="358"/>
      <c r="AY6" s="333" t="s">
        <v>25</v>
      </c>
      <c r="AZ6" s="333"/>
      <c r="BA6" s="333"/>
      <c r="BB6" s="333"/>
      <c r="BC6" s="333"/>
      <c r="BD6" s="358"/>
      <c r="BE6" s="358"/>
      <c r="BF6" s="332" t="s">
        <v>26</v>
      </c>
      <c r="BG6" s="332"/>
      <c r="BH6" s="334"/>
      <c r="BI6" s="344">
        <f>IF(M9=2,1,0)+IF(Y9=2,1,0)+IF(AK9=2,1,0)+IF(AW9=2,1,0)</f>
        <v>0</v>
      </c>
      <c r="BJ6" s="345"/>
      <c r="BK6" s="51"/>
      <c r="BL6" s="51"/>
      <c r="BM6" s="345">
        <f>IF(W9=2,1,0)+IF(AI9=2,1,0)+IF(AU9=2,1,0)+IF(BG9=2,1,0)</f>
        <v>3</v>
      </c>
      <c r="BN6" s="350"/>
      <c r="BO6" s="289">
        <f>IF((W9+AI9+AU9+BG9)=0,"6/0",(M9+Y9+AK9+AW9)/(W9+AI9+AU9+BG9))</f>
        <v>0</v>
      </c>
      <c r="BP6" s="290"/>
      <c r="BQ6" s="290"/>
      <c r="BR6" s="291"/>
      <c r="BS6" s="298">
        <f>(P8+P9+P10+AB8+AB9+AB10+AN8+AN9+AN10+AZ8+AZ9+AZ10)/(T8+T9+T10+AF8+AF9+AF10+AR8+AR9+AR10+BD8+BD9+BD10)</f>
        <v>0.61111111111111116</v>
      </c>
      <c r="BT6" s="299"/>
      <c r="BU6" s="299"/>
      <c r="BV6" s="299"/>
      <c r="BW6" s="299"/>
      <c r="BX6" s="300"/>
      <c r="BY6" s="307">
        <v>4</v>
      </c>
      <c r="BZ6" s="308"/>
      <c r="CA6" s="308"/>
      <c r="CB6" s="309"/>
    </row>
    <row r="7" spans="1:80" ht="13.5" customHeight="1">
      <c r="A7" s="406" t="s">
        <v>68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8"/>
      <c r="M7" s="327"/>
      <c r="N7" s="328"/>
      <c r="O7" s="328"/>
      <c r="P7" s="328"/>
      <c r="Q7" s="328"/>
      <c r="R7" s="329"/>
      <c r="S7" s="329"/>
      <c r="T7" s="329"/>
      <c r="U7" s="329"/>
      <c r="V7" s="329"/>
      <c r="W7" s="329"/>
      <c r="X7" s="330"/>
      <c r="Y7" s="323" t="s">
        <v>27</v>
      </c>
      <c r="Z7" s="324"/>
      <c r="AA7" s="324"/>
      <c r="AB7" s="324"/>
      <c r="AC7" s="324"/>
      <c r="AD7" s="355"/>
      <c r="AE7" s="355"/>
      <c r="AF7" s="355"/>
      <c r="AG7" s="355"/>
      <c r="AH7" s="355"/>
      <c r="AI7" s="355"/>
      <c r="AJ7" s="356"/>
      <c r="AK7" s="323" t="s">
        <v>27</v>
      </c>
      <c r="AL7" s="324"/>
      <c r="AM7" s="324"/>
      <c r="AN7" s="324"/>
      <c r="AO7" s="324"/>
      <c r="AP7" s="355"/>
      <c r="AQ7" s="355"/>
      <c r="AR7" s="355"/>
      <c r="AS7" s="355"/>
      <c r="AT7" s="355"/>
      <c r="AU7" s="355"/>
      <c r="AV7" s="356"/>
      <c r="AW7" s="323" t="s">
        <v>27</v>
      </c>
      <c r="AX7" s="324"/>
      <c r="AY7" s="324"/>
      <c r="AZ7" s="324"/>
      <c r="BA7" s="324"/>
      <c r="BB7" s="355"/>
      <c r="BC7" s="355"/>
      <c r="BD7" s="355"/>
      <c r="BE7" s="355"/>
      <c r="BF7" s="355"/>
      <c r="BG7" s="355"/>
      <c r="BH7" s="356"/>
      <c r="BI7" s="346"/>
      <c r="BJ7" s="347"/>
      <c r="BK7" s="52"/>
      <c r="BL7" s="52"/>
      <c r="BM7" s="347"/>
      <c r="BN7" s="351"/>
      <c r="BO7" s="292"/>
      <c r="BP7" s="293"/>
      <c r="BQ7" s="293"/>
      <c r="BR7" s="294"/>
      <c r="BS7" s="301"/>
      <c r="BT7" s="302"/>
      <c r="BU7" s="302"/>
      <c r="BV7" s="302"/>
      <c r="BW7" s="302"/>
      <c r="BX7" s="303"/>
      <c r="BY7" s="310"/>
      <c r="BZ7" s="311"/>
      <c r="CA7" s="311"/>
      <c r="CB7" s="312"/>
    </row>
    <row r="8" spans="1:80" ht="13.5" customHeight="1">
      <c r="A8" s="409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8"/>
      <c r="M8" s="283"/>
      <c r="N8" s="257"/>
      <c r="O8" s="265"/>
      <c r="P8" s="267"/>
      <c r="Q8" s="267"/>
      <c r="R8" s="257"/>
      <c r="S8" s="257"/>
      <c r="T8" s="257"/>
      <c r="U8" s="257"/>
      <c r="V8" s="265"/>
      <c r="W8" s="267"/>
      <c r="X8" s="268"/>
      <c r="Y8" s="288" t="str">
        <f>IF(Y9=2,"○",IF(AI9=2,"●",""))</f>
        <v>●</v>
      </c>
      <c r="Z8" s="269"/>
      <c r="AA8" s="280" t="s">
        <v>28</v>
      </c>
      <c r="AB8" s="353">
        <v>7</v>
      </c>
      <c r="AC8" s="353"/>
      <c r="AD8" s="269" t="s">
        <v>29</v>
      </c>
      <c r="AE8" s="269"/>
      <c r="AF8" s="354">
        <v>15</v>
      </c>
      <c r="AG8" s="354"/>
      <c r="AH8" s="280" t="s">
        <v>30</v>
      </c>
      <c r="AI8" s="275"/>
      <c r="AJ8" s="282"/>
      <c r="AK8" s="288" t="str">
        <f>IF(AK9=2,"○",IF(AU9=2,"●",""))</f>
        <v>●</v>
      </c>
      <c r="AL8" s="269"/>
      <c r="AM8" s="280" t="s">
        <v>28</v>
      </c>
      <c r="AN8" s="353">
        <v>10</v>
      </c>
      <c r="AO8" s="353"/>
      <c r="AP8" s="269" t="s">
        <v>29</v>
      </c>
      <c r="AQ8" s="269"/>
      <c r="AR8" s="354">
        <v>15</v>
      </c>
      <c r="AS8" s="354"/>
      <c r="AT8" s="280" t="s">
        <v>30</v>
      </c>
      <c r="AU8" s="275"/>
      <c r="AV8" s="282"/>
      <c r="AW8" s="288" t="str">
        <f>IF(AW9=2,"○",IF(BG9=2,"●",""))</f>
        <v>●</v>
      </c>
      <c r="AX8" s="269"/>
      <c r="AY8" s="280" t="s">
        <v>28</v>
      </c>
      <c r="AZ8" s="353">
        <v>9</v>
      </c>
      <c r="BA8" s="353"/>
      <c r="BB8" s="269" t="s">
        <v>29</v>
      </c>
      <c r="BC8" s="269"/>
      <c r="BD8" s="354">
        <v>15</v>
      </c>
      <c r="BE8" s="354"/>
      <c r="BF8" s="280" t="s">
        <v>30</v>
      </c>
      <c r="BG8" s="275"/>
      <c r="BH8" s="282"/>
      <c r="BI8" s="346"/>
      <c r="BJ8" s="347"/>
      <c r="BK8" s="269" t="s">
        <v>29</v>
      </c>
      <c r="BL8" s="270"/>
      <c r="BM8" s="347"/>
      <c r="BN8" s="351"/>
      <c r="BO8" s="292"/>
      <c r="BP8" s="293"/>
      <c r="BQ8" s="293"/>
      <c r="BR8" s="294"/>
      <c r="BS8" s="301"/>
      <c r="BT8" s="302"/>
      <c r="BU8" s="302"/>
      <c r="BV8" s="302"/>
      <c r="BW8" s="302"/>
      <c r="BX8" s="303"/>
      <c r="BY8" s="310"/>
      <c r="BZ8" s="311"/>
      <c r="CA8" s="311"/>
      <c r="CB8" s="312"/>
    </row>
    <row r="9" spans="1:80" ht="13.5" customHeight="1">
      <c r="A9" s="409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8"/>
      <c r="M9" s="284"/>
      <c r="N9" s="285"/>
      <c r="O9" s="265"/>
      <c r="P9" s="267"/>
      <c r="Q9" s="267"/>
      <c r="R9" s="257"/>
      <c r="S9" s="257"/>
      <c r="T9" s="257"/>
      <c r="U9" s="257"/>
      <c r="V9" s="265"/>
      <c r="W9" s="258"/>
      <c r="X9" s="259"/>
      <c r="Y9" s="271">
        <f>IF(AB8&gt;AF8,1,0)+IF(AB9&gt;AF9,1,0)+IF(AB10&gt;AF10,1,0)</f>
        <v>0</v>
      </c>
      <c r="Z9" s="272"/>
      <c r="AA9" s="280"/>
      <c r="AB9" s="353">
        <v>11</v>
      </c>
      <c r="AC9" s="353"/>
      <c r="AD9" s="269" t="s">
        <v>29</v>
      </c>
      <c r="AE9" s="269"/>
      <c r="AF9" s="354">
        <v>15</v>
      </c>
      <c r="AG9" s="354"/>
      <c r="AH9" s="280"/>
      <c r="AI9" s="276">
        <f>IF(AF8&gt;AB8,1,0)+IF(AF9&gt;AB9,1,0)+IF(AF10&gt;AB10,1,0)</f>
        <v>2</v>
      </c>
      <c r="AJ9" s="277"/>
      <c r="AK9" s="271">
        <f>IF(AN8&gt;AR8,1,0)+IF(AN9&gt;AR9,1,0)+IF(AN10&gt;AR10,1,0)</f>
        <v>0</v>
      </c>
      <c r="AL9" s="272"/>
      <c r="AM9" s="280"/>
      <c r="AN9" s="353">
        <v>8</v>
      </c>
      <c r="AO9" s="353"/>
      <c r="AP9" s="269" t="s">
        <v>29</v>
      </c>
      <c r="AQ9" s="269"/>
      <c r="AR9" s="354">
        <v>15</v>
      </c>
      <c r="AS9" s="354"/>
      <c r="AT9" s="280"/>
      <c r="AU9" s="276">
        <f>IF(AR8&gt;AN8,1,0)+IF(AR9&gt;AN9,1,0)+IF(AR10&gt;AN10,1,0)</f>
        <v>2</v>
      </c>
      <c r="AV9" s="277"/>
      <c r="AW9" s="271">
        <f>IF(AZ8&gt;BD8,1,0)+IF(AZ9&gt;BD9,1,0)+IF(AZ10&gt;BD10,1,0)</f>
        <v>0</v>
      </c>
      <c r="AX9" s="272"/>
      <c r="AY9" s="280"/>
      <c r="AZ9" s="353">
        <v>10</v>
      </c>
      <c r="BA9" s="353"/>
      <c r="BB9" s="269" t="s">
        <v>29</v>
      </c>
      <c r="BC9" s="269"/>
      <c r="BD9" s="354">
        <v>15</v>
      </c>
      <c r="BE9" s="354"/>
      <c r="BF9" s="280"/>
      <c r="BG9" s="276">
        <f>IF(BD8&gt;AZ8,1,0)+IF(BD9&gt;AZ9,1,0)+IF(BD10&gt;AZ10,1,0)</f>
        <v>2</v>
      </c>
      <c r="BH9" s="277"/>
      <c r="BI9" s="346"/>
      <c r="BJ9" s="347"/>
      <c r="BK9" s="52"/>
      <c r="BL9" s="52"/>
      <c r="BM9" s="347"/>
      <c r="BN9" s="351"/>
      <c r="BO9" s="292"/>
      <c r="BP9" s="293"/>
      <c r="BQ9" s="293"/>
      <c r="BR9" s="294"/>
      <c r="BS9" s="301"/>
      <c r="BT9" s="302"/>
      <c r="BU9" s="302"/>
      <c r="BV9" s="302"/>
      <c r="BW9" s="302"/>
      <c r="BX9" s="303"/>
      <c r="BY9" s="310"/>
      <c r="BZ9" s="311"/>
      <c r="CA9" s="311"/>
      <c r="CB9" s="312"/>
    </row>
    <row r="10" spans="1:80" ht="13.5" customHeight="1">
      <c r="A10" s="410"/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2"/>
      <c r="M10" s="286"/>
      <c r="N10" s="287"/>
      <c r="O10" s="266"/>
      <c r="P10" s="264"/>
      <c r="Q10" s="264"/>
      <c r="R10" s="245"/>
      <c r="S10" s="245"/>
      <c r="T10" s="245"/>
      <c r="U10" s="245"/>
      <c r="V10" s="266"/>
      <c r="W10" s="260"/>
      <c r="X10" s="261"/>
      <c r="Y10" s="273"/>
      <c r="Z10" s="274"/>
      <c r="AA10" s="281"/>
      <c r="AB10" s="341"/>
      <c r="AC10" s="341"/>
      <c r="AD10" s="263" t="s">
        <v>29</v>
      </c>
      <c r="AE10" s="263"/>
      <c r="AF10" s="342"/>
      <c r="AG10" s="342"/>
      <c r="AH10" s="281"/>
      <c r="AI10" s="278"/>
      <c r="AJ10" s="279"/>
      <c r="AK10" s="273"/>
      <c r="AL10" s="274"/>
      <c r="AM10" s="281"/>
      <c r="AN10" s="341"/>
      <c r="AO10" s="341"/>
      <c r="AP10" s="263" t="s">
        <v>29</v>
      </c>
      <c r="AQ10" s="263"/>
      <c r="AR10" s="342"/>
      <c r="AS10" s="342"/>
      <c r="AT10" s="281"/>
      <c r="AU10" s="278"/>
      <c r="AV10" s="279"/>
      <c r="AW10" s="273"/>
      <c r="AX10" s="274"/>
      <c r="AY10" s="281"/>
      <c r="AZ10" s="341"/>
      <c r="BA10" s="341"/>
      <c r="BB10" s="263" t="s">
        <v>29</v>
      </c>
      <c r="BC10" s="263"/>
      <c r="BD10" s="342"/>
      <c r="BE10" s="342"/>
      <c r="BF10" s="281"/>
      <c r="BG10" s="278"/>
      <c r="BH10" s="279"/>
      <c r="BI10" s="348"/>
      <c r="BJ10" s="349"/>
      <c r="BK10" s="53"/>
      <c r="BL10" s="53"/>
      <c r="BM10" s="349"/>
      <c r="BN10" s="352"/>
      <c r="BO10" s="295"/>
      <c r="BP10" s="296"/>
      <c r="BQ10" s="296"/>
      <c r="BR10" s="297"/>
      <c r="BS10" s="304"/>
      <c r="BT10" s="305"/>
      <c r="BU10" s="305"/>
      <c r="BV10" s="305"/>
      <c r="BW10" s="305"/>
      <c r="BX10" s="306"/>
      <c r="BY10" s="313"/>
      <c r="BZ10" s="314"/>
      <c r="CA10" s="314"/>
      <c r="CB10" s="315"/>
    </row>
    <row r="11" spans="1:80" ht="13.5" customHeight="1">
      <c r="A11" s="415" t="s">
        <v>14</v>
      </c>
      <c r="B11" s="416"/>
      <c r="C11" s="416"/>
      <c r="D11" s="416"/>
      <c r="E11" s="416"/>
      <c r="F11" s="416"/>
      <c r="G11" s="416"/>
      <c r="H11" s="416"/>
      <c r="I11" s="416"/>
      <c r="J11" s="416"/>
      <c r="K11" s="416"/>
      <c r="L11" s="417"/>
      <c r="M11" s="331" t="str">
        <f>IF(Y6="","",Y6)</f>
        <v/>
      </c>
      <c r="N11" s="332"/>
      <c r="O11" s="333" t="s">
        <v>25</v>
      </c>
      <c r="P11" s="333"/>
      <c r="Q11" s="333"/>
      <c r="R11" s="333"/>
      <c r="S11" s="333"/>
      <c r="T11" s="332" t="str">
        <f>IF(AF6="","",AF6)</f>
        <v/>
      </c>
      <c r="U11" s="332"/>
      <c r="V11" s="332" t="s">
        <v>26</v>
      </c>
      <c r="W11" s="332"/>
      <c r="X11" s="334"/>
      <c r="Y11" s="335"/>
      <c r="Z11" s="336"/>
      <c r="AA11" s="337"/>
      <c r="AB11" s="337"/>
      <c r="AC11" s="337"/>
      <c r="AD11" s="337"/>
      <c r="AE11" s="337"/>
      <c r="AF11" s="336"/>
      <c r="AG11" s="336"/>
      <c r="AH11" s="336"/>
      <c r="AI11" s="336"/>
      <c r="AJ11" s="343"/>
      <c r="AK11" s="357"/>
      <c r="AL11" s="358"/>
      <c r="AM11" s="333" t="s">
        <v>25</v>
      </c>
      <c r="AN11" s="333"/>
      <c r="AO11" s="333"/>
      <c r="AP11" s="333"/>
      <c r="AQ11" s="333"/>
      <c r="AR11" s="358"/>
      <c r="AS11" s="358"/>
      <c r="AT11" s="332" t="s">
        <v>26</v>
      </c>
      <c r="AU11" s="332"/>
      <c r="AV11" s="334"/>
      <c r="AW11" s="357"/>
      <c r="AX11" s="358"/>
      <c r="AY11" s="333" t="s">
        <v>25</v>
      </c>
      <c r="AZ11" s="333"/>
      <c r="BA11" s="333"/>
      <c r="BB11" s="333"/>
      <c r="BC11" s="333"/>
      <c r="BD11" s="358"/>
      <c r="BE11" s="358"/>
      <c r="BF11" s="332" t="s">
        <v>26</v>
      </c>
      <c r="BG11" s="332"/>
      <c r="BH11" s="334"/>
      <c r="BI11" s="344">
        <f>IF(M14=2,1,0)+IF(Y14=2,1,0)+IF(AK14=2,1,0)+IF(AW14=2,1,0)</f>
        <v>3</v>
      </c>
      <c r="BJ11" s="345"/>
      <c r="BK11" s="51"/>
      <c r="BL11" s="51"/>
      <c r="BM11" s="345">
        <f>IF(W14=2,1,0)+IF(AI14=2,1,0)+IF(AU14=2,1,0)+IF(BG14=2,1,0)</f>
        <v>0</v>
      </c>
      <c r="BN11" s="350"/>
      <c r="BO11" s="289">
        <f>IF((W14+AI14+AU14+BG14)=0,"6/0",(M14+Y14+AK14+AW14)/(W14+AI14+AU14+BG14))</f>
        <v>6</v>
      </c>
      <c r="BP11" s="290"/>
      <c r="BQ11" s="290"/>
      <c r="BR11" s="291"/>
      <c r="BS11" s="298">
        <f>(P13+P14+P15+AB13+AB14+AB15+AN13+AN14+AN15+AZ13+AZ14+AZ15)/(T13+T14+T15+AF13+AF14+AF15+AR13+AR14+AR15+BD13+BD14+BD15)</f>
        <v>1.2911392405063291</v>
      </c>
      <c r="BT11" s="299"/>
      <c r="BU11" s="299"/>
      <c r="BV11" s="299"/>
      <c r="BW11" s="299"/>
      <c r="BX11" s="300"/>
      <c r="BY11" s="307">
        <v>1</v>
      </c>
      <c r="BZ11" s="308"/>
      <c r="CA11" s="308"/>
      <c r="CB11" s="309"/>
    </row>
    <row r="12" spans="1:80" ht="13.5" customHeight="1">
      <c r="A12" s="406" t="s">
        <v>69</v>
      </c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8"/>
      <c r="M12" s="323" t="s">
        <v>27</v>
      </c>
      <c r="N12" s="324"/>
      <c r="O12" s="324"/>
      <c r="P12" s="324"/>
      <c r="Q12" s="324"/>
      <c r="R12" s="325" t="str">
        <f>IF(AD7="","",AD7)</f>
        <v/>
      </c>
      <c r="S12" s="325"/>
      <c r="T12" s="325"/>
      <c r="U12" s="325"/>
      <c r="V12" s="325"/>
      <c r="W12" s="325"/>
      <c r="X12" s="326"/>
      <c r="Y12" s="327"/>
      <c r="Z12" s="328"/>
      <c r="AA12" s="328"/>
      <c r="AB12" s="328"/>
      <c r="AC12" s="328"/>
      <c r="AD12" s="329"/>
      <c r="AE12" s="329"/>
      <c r="AF12" s="329"/>
      <c r="AG12" s="329"/>
      <c r="AH12" s="329"/>
      <c r="AI12" s="329"/>
      <c r="AJ12" s="330"/>
      <c r="AK12" s="323" t="s">
        <v>27</v>
      </c>
      <c r="AL12" s="324"/>
      <c r="AM12" s="324"/>
      <c r="AN12" s="324"/>
      <c r="AO12" s="324"/>
      <c r="AP12" s="355"/>
      <c r="AQ12" s="355"/>
      <c r="AR12" s="355"/>
      <c r="AS12" s="355"/>
      <c r="AT12" s="355"/>
      <c r="AU12" s="355"/>
      <c r="AV12" s="356"/>
      <c r="AW12" s="323" t="s">
        <v>27</v>
      </c>
      <c r="AX12" s="324"/>
      <c r="AY12" s="324"/>
      <c r="AZ12" s="324"/>
      <c r="BA12" s="324"/>
      <c r="BB12" s="355"/>
      <c r="BC12" s="355"/>
      <c r="BD12" s="355"/>
      <c r="BE12" s="355"/>
      <c r="BF12" s="355"/>
      <c r="BG12" s="355"/>
      <c r="BH12" s="356"/>
      <c r="BI12" s="346"/>
      <c r="BJ12" s="347"/>
      <c r="BK12" s="52"/>
      <c r="BL12" s="52"/>
      <c r="BM12" s="347"/>
      <c r="BN12" s="351"/>
      <c r="BO12" s="292"/>
      <c r="BP12" s="293"/>
      <c r="BQ12" s="293"/>
      <c r="BR12" s="294"/>
      <c r="BS12" s="301"/>
      <c r="BT12" s="302"/>
      <c r="BU12" s="302"/>
      <c r="BV12" s="302"/>
      <c r="BW12" s="302"/>
      <c r="BX12" s="303"/>
      <c r="BY12" s="310"/>
      <c r="BZ12" s="311"/>
      <c r="CA12" s="311"/>
      <c r="CB12" s="312"/>
    </row>
    <row r="13" spans="1:80" ht="13.5" customHeight="1">
      <c r="A13" s="409"/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8"/>
      <c r="M13" s="288" t="str">
        <f>IF(M14=2,"○",IF(W14=2,"●",""))</f>
        <v>○</v>
      </c>
      <c r="N13" s="269"/>
      <c r="O13" s="280" t="s">
        <v>28</v>
      </c>
      <c r="P13" s="275">
        <f>AF8</f>
        <v>15</v>
      </c>
      <c r="Q13" s="275"/>
      <c r="R13" s="269" t="s">
        <v>29</v>
      </c>
      <c r="S13" s="269"/>
      <c r="T13" s="269">
        <f>AB8</f>
        <v>7</v>
      </c>
      <c r="U13" s="269"/>
      <c r="V13" s="280" t="s">
        <v>30</v>
      </c>
      <c r="W13" s="275"/>
      <c r="X13" s="282"/>
      <c r="Y13" s="283"/>
      <c r="Z13" s="257"/>
      <c r="AA13" s="265"/>
      <c r="AB13" s="267"/>
      <c r="AC13" s="267"/>
      <c r="AD13" s="257"/>
      <c r="AE13" s="257"/>
      <c r="AF13" s="257"/>
      <c r="AG13" s="257"/>
      <c r="AH13" s="265"/>
      <c r="AI13" s="267"/>
      <c r="AJ13" s="268"/>
      <c r="AK13" s="288" t="str">
        <f>IF(AK14=2,"○",IF(AU14=2,"●",""))</f>
        <v>○</v>
      </c>
      <c r="AL13" s="269"/>
      <c r="AM13" s="280" t="s">
        <v>28</v>
      </c>
      <c r="AN13" s="353">
        <v>15</v>
      </c>
      <c r="AO13" s="353"/>
      <c r="AP13" s="269" t="s">
        <v>29</v>
      </c>
      <c r="AQ13" s="269"/>
      <c r="AR13" s="354">
        <v>12</v>
      </c>
      <c r="AS13" s="354"/>
      <c r="AT13" s="280" t="s">
        <v>30</v>
      </c>
      <c r="AU13" s="275"/>
      <c r="AV13" s="282"/>
      <c r="AW13" s="288" t="str">
        <f>IF(AW14=2,"○",IF(BG14=2,"●",""))</f>
        <v>○</v>
      </c>
      <c r="AX13" s="269"/>
      <c r="AY13" s="280" t="s">
        <v>28</v>
      </c>
      <c r="AZ13" s="353">
        <v>15</v>
      </c>
      <c r="BA13" s="353"/>
      <c r="BB13" s="269" t="s">
        <v>29</v>
      </c>
      <c r="BC13" s="269"/>
      <c r="BD13" s="354">
        <v>12</v>
      </c>
      <c r="BE13" s="354"/>
      <c r="BF13" s="280" t="s">
        <v>30</v>
      </c>
      <c r="BG13" s="275"/>
      <c r="BH13" s="282"/>
      <c r="BI13" s="346"/>
      <c r="BJ13" s="347"/>
      <c r="BK13" s="269" t="s">
        <v>29</v>
      </c>
      <c r="BL13" s="270"/>
      <c r="BM13" s="347"/>
      <c r="BN13" s="351"/>
      <c r="BO13" s="292"/>
      <c r="BP13" s="293"/>
      <c r="BQ13" s="293"/>
      <c r="BR13" s="294"/>
      <c r="BS13" s="301"/>
      <c r="BT13" s="302"/>
      <c r="BU13" s="302"/>
      <c r="BV13" s="302"/>
      <c r="BW13" s="302"/>
      <c r="BX13" s="303"/>
      <c r="BY13" s="310"/>
      <c r="BZ13" s="311"/>
      <c r="CA13" s="311"/>
      <c r="CB13" s="312"/>
    </row>
    <row r="14" spans="1:80" ht="13.5" customHeight="1">
      <c r="A14" s="409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8"/>
      <c r="M14" s="271">
        <f>AI9</f>
        <v>2</v>
      </c>
      <c r="N14" s="272"/>
      <c r="O14" s="280"/>
      <c r="P14" s="275">
        <f>AF9</f>
        <v>15</v>
      </c>
      <c r="Q14" s="275"/>
      <c r="R14" s="269" t="s">
        <v>29</v>
      </c>
      <c r="S14" s="269"/>
      <c r="T14" s="269">
        <f>AB9</f>
        <v>11</v>
      </c>
      <c r="U14" s="269"/>
      <c r="V14" s="280"/>
      <c r="W14" s="276">
        <f>Y9</f>
        <v>0</v>
      </c>
      <c r="X14" s="277"/>
      <c r="Y14" s="284"/>
      <c r="Z14" s="285"/>
      <c r="AA14" s="265"/>
      <c r="AB14" s="267"/>
      <c r="AC14" s="267"/>
      <c r="AD14" s="257"/>
      <c r="AE14" s="257"/>
      <c r="AF14" s="257"/>
      <c r="AG14" s="257"/>
      <c r="AH14" s="265"/>
      <c r="AI14" s="258"/>
      <c r="AJ14" s="259"/>
      <c r="AK14" s="271">
        <f>IF(AN13&gt;AR13,1,0)+IF(AN14&gt;AR14,1,0)+IF(AN15&gt;AR15,1,0)</f>
        <v>2</v>
      </c>
      <c r="AL14" s="272"/>
      <c r="AM14" s="280"/>
      <c r="AN14" s="353">
        <v>12</v>
      </c>
      <c r="AO14" s="353"/>
      <c r="AP14" s="269" t="s">
        <v>29</v>
      </c>
      <c r="AQ14" s="269"/>
      <c r="AR14" s="354">
        <v>15</v>
      </c>
      <c r="AS14" s="354"/>
      <c r="AT14" s="280"/>
      <c r="AU14" s="276">
        <f>IF(AR13&gt;AN13,1,0)+IF(AR14&gt;AN14,1,0)+IF(AR15&gt;AN15,1,0)</f>
        <v>1</v>
      </c>
      <c r="AV14" s="277"/>
      <c r="AW14" s="271">
        <f>IF(AZ13&gt;BD13,1,0)+IF(AZ14&gt;BD14,1,0)+IF(AZ15&gt;BD15,1,0)</f>
        <v>2</v>
      </c>
      <c r="AX14" s="272"/>
      <c r="AY14" s="280"/>
      <c r="AZ14" s="353">
        <v>15</v>
      </c>
      <c r="BA14" s="353"/>
      <c r="BB14" s="269" t="s">
        <v>29</v>
      </c>
      <c r="BC14" s="269"/>
      <c r="BD14" s="354">
        <v>11</v>
      </c>
      <c r="BE14" s="354"/>
      <c r="BF14" s="280"/>
      <c r="BG14" s="276">
        <f>IF(BD13&gt;AZ13,1,0)+IF(BD14&gt;AZ14,1,0)+IF(BD15&gt;AZ15,1,0)</f>
        <v>0</v>
      </c>
      <c r="BH14" s="277"/>
      <c r="BI14" s="346"/>
      <c r="BJ14" s="347"/>
      <c r="BK14" s="52"/>
      <c r="BL14" s="52"/>
      <c r="BM14" s="347"/>
      <c r="BN14" s="351"/>
      <c r="BO14" s="292"/>
      <c r="BP14" s="293"/>
      <c r="BQ14" s="293"/>
      <c r="BR14" s="294"/>
      <c r="BS14" s="301"/>
      <c r="BT14" s="302"/>
      <c r="BU14" s="302"/>
      <c r="BV14" s="302"/>
      <c r="BW14" s="302"/>
      <c r="BX14" s="303"/>
      <c r="BY14" s="310"/>
      <c r="BZ14" s="311"/>
      <c r="CA14" s="311"/>
      <c r="CB14" s="312"/>
    </row>
    <row r="15" spans="1:80" ht="13.5" customHeight="1">
      <c r="A15" s="410"/>
      <c r="B15" s="411"/>
      <c r="C15" s="411"/>
      <c r="D15" s="411"/>
      <c r="E15" s="411"/>
      <c r="F15" s="411"/>
      <c r="G15" s="411"/>
      <c r="H15" s="411"/>
      <c r="I15" s="411"/>
      <c r="J15" s="411"/>
      <c r="K15" s="411"/>
      <c r="L15" s="412"/>
      <c r="M15" s="273"/>
      <c r="N15" s="274"/>
      <c r="O15" s="281"/>
      <c r="P15" s="262">
        <f>AF10</f>
        <v>0</v>
      </c>
      <c r="Q15" s="262"/>
      <c r="R15" s="263" t="s">
        <v>29</v>
      </c>
      <c r="S15" s="263"/>
      <c r="T15" s="263">
        <f>AB10</f>
        <v>0</v>
      </c>
      <c r="U15" s="263"/>
      <c r="V15" s="281"/>
      <c r="W15" s="278"/>
      <c r="X15" s="279"/>
      <c r="Y15" s="286"/>
      <c r="Z15" s="287"/>
      <c r="AA15" s="266"/>
      <c r="AB15" s="264"/>
      <c r="AC15" s="264"/>
      <c r="AD15" s="245"/>
      <c r="AE15" s="245"/>
      <c r="AF15" s="245"/>
      <c r="AG15" s="245"/>
      <c r="AH15" s="266"/>
      <c r="AI15" s="260"/>
      <c r="AJ15" s="261"/>
      <c r="AK15" s="273"/>
      <c r="AL15" s="274"/>
      <c r="AM15" s="281"/>
      <c r="AN15" s="341">
        <v>15</v>
      </c>
      <c r="AO15" s="341"/>
      <c r="AP15" s="263" t="s">
        <v>29</v>
      </c>
      <c r="AQ15" s="263"/>
      <c r="AR15" s="342">
        <v>11</v>
      </c>
      <c r="AS15" s="342"/>
      <c r="AT15" s="281"/>
      <c r="AU15" s="278"/>
      <c r="AV15" s="279"/>
      <c r="AW15" s="273"/>
      <c r="AX15" s="274"/>
      <c r="AY15" s="281"/>
      <c r="AZ15" s="341"/>
      <c r="BA15" s="341"/>
      <c r="BB15" s="263" t="s">
        <v>29</v>
      </c>
      <c r="BC15" s="263"/>
      <c r="BD15" s="342"/>
      <c r="BE15" s="342"/>
      <c r="BF15" s="281"/>
      <c r="BG15" s="278"/>
      <c r="BH15" s="279"/>
      <c r="BI15" s="348"/>
      <c r="BJ15" s="349"/>
      <c r="BK15" s="53"/>
      <c r="BL15" s="53"/>
      <c r="BM15" s="349"/>
      <c r="BN15" s="352"/>
      <c r="BO15" s="295"/>
      <c r="BP15" s="296"/>
      <c r="BQ15" s="296"/>
      <c r="BR15" s="297"/>
      <c r="BS15" s="304"/>
      <c r="BT15" s="305"/>
      <c r="BU15" s="305"/>
      <c r="BV15" s="305"/>
      <c r="BW15" s="305"/>
      <c r="BX15" s="306"/>
      <c r="BY15" s="313"/>
      <c r="BZ15" s="314"/>
      <c r="CA15" s="314"/>
      <c r="CB15" s="315"/>
    </row>
    <row r="16" spans="1:80" ht="13.5" customHeight="1">
      <c r="A16" s="415" t="s">
        <v>15</v>
      </c>
      <c r="B16" s="416"/>
      <c r="C16" s="416"/>
      <c r="D16" s="416"/>
      <c r="E16" s="416"/>
      <c r="F16" s="416"/>
      <c r="G16" s="416"/>
      <c r="H16" s="416"/>
      <c r="I16" s="416"/>
      <c r="J16" s="416"/>
      <c r="K16" s="416"/>
      <c r="L16" s="417"/>
      <c r="M16" s="331" t="str">
        <f>IF(AK6="","",AK6)</f>
        <v/>
      </c>
      <c r="N16" s="332"/>
      <c r="O16" s="333" t="s">
        <v>25</v>
      </c>
      <c r="P16" s="333"/>
      <c r="Q16" s="333"/>
      <c r="R16" s="333"/>
      <c r="S16" s="333"/>
      <c r="T16" s="332" t="str">
        <f>IF(AR6="","",AR6)</f>
        <v/>
      </c>
      <c r="U16" s="332"/>
      <c r="V16" s="332" t="s">
        <v>26</v>
      </c>
      <c r="W16" s="332"/>
      <c r="X16" s="334"/>
      <c r="Y16" s="331" t="str">
        <f>IF(AK11="","",AK11)</f>
        <v/>
      </c>
      <c r="Z16" s="332"/>
      <c r="AA16" s="333" t="s">
        <v>25</v>
      </c>
      <c r="AB16" s="333"/>
      <c r="AC16" s="333"/>
      <c r="AD16" s="333"/>
      <c r="AE16" s="333"/>
      <c r="AF16" s="332" t="str">
        <f>IF(AR11="","",AR11)</f>
        <v/>
      </c>
      <c r="AG16" s="332"/>
      <c r="AH16" s="332" t="s">
        <v>26</v>
      </c>
      <c r="AI16" s="332"/>
      <c r="AJ16" s="334"/>
      <c r="AK16" s="335"/>
      <c r="AL16" s="336"/>
      <c r="AM16" s="337"/>
      <c r="AN16" s="337"/>
      <c r="AO16" s="337"/>
      <c r="AP16" s="337"/>
      <c r="AQ16" s="337"/>
      <c r="AR16" s="336"/>
      <c r="AS16" s="336"/>
      <c r="AT16" s="336"/>
      <c r="AU16" s="336"/>
      <c r="AV16" s="343"/>
      <c r="AW16" s="357"/>
      <c r="AX16" s="358"/>
      <c r="AY16" s="333" t="s">
        <v>25</v>
      </c>
      <c r="AZ16" s="333"/>
      <c r="BA16" s="333"/>
      <c r="BB16" s="333"/>
      <c r="BC16" s="333"/>
      <c r="BD16" s="358"/>
      <c r="BE16" s="358"/>
      <c r="BF16" s="332" t="s">
        <v>26</v>
      </c>
      <c r="BG16" s="332"/>
      <c r="BH16" s="334"/>
      <c r="BI16" s="344">
        <f>IF(M19=2,1,0)+IF(Y19=2,1,0)+IF(AK19=2,1,0)+IF(AW19=2,1,0)</f>
        <v>2</v>
      </c>
      <c r="BJ16" s="345"/>
      <c r="BK16" s="51"/>
      <c r="BL16" s="51"/>
      <c r="BM16" s="345">
        <f>IF(W19=2,1,0)+IF(AI19=2,1,0)+IF(AU19=2,1,0)+IF(BG19=2,1,0)</f>
        <v>1</v>
      </c>
      <c r="BN16" s="350"/>
      <c r="BO16" s="289">
        <f>IF((W19+AI19+AU19+BG19)=0,"6/0",(M19+Y19+AK19+AW19)/(W19+AI19+AU19+BG19))</f>
        <v>1.6666666666666667</v>
      </c>
      <c r="BP16" s="290"/>
      <c r="BQ16" s="290"/>
      <c r="BR16" s="291"/>
      <c r="BS16" s="298">
        <f>(P18+P19+P20+AB18+AB19+AB20+AN18+AN19+AN20+AZ18+AZ19+AZ20)/(T18+T19+T20+AF18+AF19+AF20+AR18+AR19+AR20+BD18+BD19+BD20)</f>
        <v>1.1057692307692308</v>
      </c>
      <c r="BT16" s="299"/>
      <c r="BU16" s="299"/>
      <c r="BV16" s="299"/>
      <c r="BW16" s="299"/>
      <c r="BX16" s="300"/>
      <c r="BY16" s="307">
        <v>2</v>
      </c>
      <c r="BZ16" s="308"/>
      <c r="CA16" s="308"/>
      <c r="CB16" s="309"/>
    </row>
    <row r="17" spans="1:80" ht="13.5" customHeight="1">
      <c r="A17" s="406" t="s">
        <v>70</v>
      </c>
      <c r="B17" s="407"/>
      <c r="C17" s="407"/>
      <c r="D17" s="407"/>
      <c r="E17" s="407"/>
      <c r="F17" s="407"/>
      <c r="G17" s="407"/>
      <c r="H17" s="407"/>
      <c r="I17" s="407"/>
      <c r="J17" s="407"/>
      <c r="K17" s="407"/>
      <c r="L17" s="408"/>
      <c r="M17" s="323" t="s">
        <v>27</v>
      </c>
      <c r="N17" s="324"/>
      <c r="O17" s="324"/>
      <c r="P17" s="324"/>
      <c r="Q17" s="324"/>
      <c r="R17" s="325" t="str">
        <f>IF(AP7="","",AP7)</f>
        <v/>
      </c>
      <c r="S17" s="325"/>
      <c r="T17" s="325"/>
      <c r="U17" s="325"/>
      <c r="V17" s="325"/>
      <c r="W17" s="325"/>
      <c r="X17" s="326"/>
      <c r="Y17" s="323" t="s">
        <v>27</v>
      </c>
      <c r="Z17" s="324"/>
      <c r="AA17" s="324"/>
      <c r="AB17" s="324"/>
      <c r="AC17" s="324"/>
      <c r="AD17" s="325" t="str">
        <f>IF(AP12="","",AP12)</f>
        <v/>
      </c>
      <c r="AE17" s="325"/>
      <c r="AF17" s="325"/>
      <c r="AG17" s="325"/>
      <c r="AH17" s="325"/>
      <c r="AI17" s="325"/>
      <c r="AJ17" s="326"/>
      <c r="AK17" s="327"/>
      <c r="AL17" s="328"/>
      <c r="AM17" s="328"/>
      <c r="AN17" s="328"/>
      <c r="AO17" s="328"/>
      <c r="AP17" s="329"/>
      <c r="AQ17" s="329"/>
      <c r="AR17" s="329"/>
      <c r="AS17" s="329"/>
      <c r="AT17" s="329"/>
      <c r="AU17" s="329"/>
      <c r="AV17" s="330"/>
      <c r="AW17" s="323" t="s">
        <v>27</v>
      </c>
      <c r="AX17" s="324"/>
      <c r="AY17" s="324"/>
      <c r="AZ17" s="324"/>
      <c r="BA17" s="324"/>
      <c r="BB17" s="355"/>
      <c r="BC17" s="355"/>
      <c r="BD17" s="355"/>
      <c r="BE17" s="355"/>
      <c r="BF17" s="355"/>
      <c r="BG17" s="355"/>
      <c r="BH17" s="356"/>
      <c r="BI17" s="346"/>
      <c r="BJ17" s="347"/>
      <c r="BK17" s="52"/>
      <c r="BL17" s="52"/>
      <c r="BM17" s="347"/>
      <c r="BN17" s="351"/>
      <c r="BO17" s="292"/>
      <c r="BP17" s="293"/>
      <c r="BQ17" s="293"/>
      <c r="BR17" s="294"/>
      <c r="BS17" s="301"/>
      <c r="BT17" s="302"/>
      <c r="BU17" s="302"/>
      <c r="BV17" s="302"/>
      <c r="BW17" s="302"/>
      <c r="BX17" s="303"/>
      <c r="BY17" s="310"/>
      <c r="BZ17" s="311"/>
      <c r="CA17" s="311"/>
      <c r="CB17" s="312"/>
    </row>
    <row r="18" spans="1:80" ht="13.5" customHeight="1">
      <c r="A18" s="409"/>
      <c r="B18" s="407"/>
      <c r="C18" s="407"/>
      <c r="D18" s="407"/>
      <c r="E18" s="407"/>
      <c r="F18" s="407"/>
      <c r="G18" s="407"/>
      <c r="H18" s="407"/>
      <c r="I18" s="407"/>
      <c r="J18" s="407"/>
      <c r="K18" s="407"/>
      <c r="L18" s="408"/>
      <c r="M18" s="288" t="str">
        <f>IF(M19=2,"○",IF(W19=2,"●",""))</f>
        <v>○</v>
      </c>
      <c r="N18" s="269"/>
      <c r="O18" s="280" t="s">
        <v>28</v>
      </c>
      <c r="P18" s="275">
        <f>AR8</f>
        <v>15</v>
      </c>
      <c r="Q18" s="275"/>
      <c r="R18" s="269" t="s">
        <v>29</v>
      </c>
      <c r="S18" s="269"/>
      <c r="T18" s="269">
        <f>AN8</f>
        <v>10</v>
      </c>
      <c r="U18" s="269"/>
      <c r="V18" s="280" t="s">
        <v>30</v>
      </c>
      <c r="W18" s="275"/>
      <c r="X18" s="282"/>
      <c r="Y18" s="288" t="str">
        <f>IF(Y19=2,"○",IF(AI19=2,"●",""))</f>
        <v>●</v>
      </c>
      <c r="Z18" s="269"/>
      <c r="AA18" s="280" t="s">
        <v>28</v>
      </c>
      <c r="AB18" s="275">
        <f>AR13</f>
        <v>12</v>
      </c>
      <c r="AC18" s="275"/>
      <c r="AD18" s="269" t="s">
        <v>29</v>
      </c>
      <c r="AE18" s="269"/>
      <c r="AF18" s="269">
        <f>AN13</f>
        <v>15</v>
      </c>
      <c r="AG18" s="269"/>
      <c r="AH18" s="280" t="s">
        <v>30</v>
      </c>
      <c r="AI18" s="275"/>
      <c r="AJ18" s="282"/>
      <c r="AK18" s="283"/>
      <c r="AL18" s="257"/>
      <c r="AM18" s="265"/>
      <c r="AN18" s="267"/>
      <c r="AO18" s="267"/>
      <c r="AP18" s="257"/>
      <c r="AQ18" s="257"/>
      <c r="AR18" s="257"/>
      <c r="AS18" s="257"/>
      <c r="AT18" s="265"/>
      <c r="AU18" s="267"/>
      <c r="AV18" s="268"/>
      <c r="AW18" s="288" t="str">
        <f>IF(AW19=2,"○",IF(BG19=2,"●",""))</f>
        <v>○</v>
      </c>
      <c r="AX18" s="269"/>
      <c r="AY18" s="280" t="s">
        <v>28</v>
      </c>
      <c r="AZ18" s="353">
        <v>15</v>
      </c>
      <c r="BA18" s="353"/>
      <c r="BB18" s="269" t="s">
        <v>29</v>
      </c>
      <c r="BC18" s="269"/>
      <c r="BD18" s="354">
        <v>17</v>
      </c>
      <c r="BE18" s="354"/>
      <c r="BF18" s="280" t="s">
        <v>30</v>
      </c>
      <c r="BG18" s="275"/>
      <c r="BH18" s="282"/>
      <c r="BI18" s="346"/>
      <c r="BJ18" s="347"/>
      <c r="BK18" s="269" t="s">
        <v>29</v>
      </c>
      <c r="BL18" s="270"/>
      <c r="BM18" s="347"/>
      <c r="BN18" s="351"/>
      <c r="BO18" s="292"/>
      <c r="BP18" s="293"/>
      <c r="BQ18" s="293"/>
      <c r="BR18" s="294"/>
      <c r="BS18" s="301"/>
      <c r="BT18" s="302"/>
      <c r="BU18" s="302"/>
      <c r="BV18" s="302"/>
      <c r="BW18" s="302"/>
      <c r="BX18" s="303"/>
      <c r="BY18" s="310"/>
      <c r="BZ18" s="311"/>
      <c r="CA18" s="311"/>
      <c r="CB18" s="312"/>
    </row>
    <row r="19" spans="1:80" ht="13.5" customHeight="1">
      <c r="A19" s="409"/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8"/>
      <c r="M19" s="271">
        <f>AU9</f>
        <v>2</v>
      </c>
      <c r="N19" s="272"/>
      <c r="O19" s="280"/>
      <c r="P19" s="275">
        <f>AR9</f>
        <v>15</v>
      </c>
      <c r="Q19" s="275"/>
      <c r="R19" s="269" t="s">
        <v>29</v>
      </c>
      <c r="S19" s="269"/>
      <c r="T19" s="269">
        <f>AN9</f>
        <v>8</v>
      </c>
      <c r="U19" s="269"/>
      <c r="V19" s="280"/>
      <c r="W19" s="276">
        <f>AK9</f>
        <v>0</v>
      </c>
      <c r="X19" s="277"/>
      <c r="Y19" s="271">
        <f>AU14</f>
        <v>1</v>
      </c>
      <c r="Z19" s="272"/>
      <c r="AA19" s="280"/>
      <c r="AB19" s="275">
        <f>AR14</f>
        <v>15</v>
      </c>
      <c r="AC19" s="275"/>
      <c r="AD19" s="269" t="s">
        <v>29</v>
      </c>
      <c r="AE19" s="269"/>
      <c r="AF19" s="269">
        <f>AN14</f>
        <v>12</v>
      </c>
      <c r="AG19" s="269"/>
      <c r="AH19" s="280"/>
      <c r="AI19" s="276">
        <f>AK14</f>
        <v>2</v>
      </c>
      <c r="AJ19" s="277"/>
      <c r="AK19" s="284"/>
      <c r="AL19" s="285"/>
      <c r="AM19" s="265"/>
      <c r="AN19" s="267"/>
      <c r="AO19" s="267"/>
      <c r="AP19" s="257"/>
      <c r="AQ19" s="257"/>
      <c r="AR19" s="257"/>
      <c r="AS19" s="257"/>
      <c r="AT19" s="265"/>
      <c r="AU19" s="258"/>
      <c r="AV19" s="259"/>
      <c r="AW19" s="271">
        <f>IF(AZ18&gt;BD18,1,0)+IF(AZ19&gt;BD19,1,0)+IF(AZ20&gt;BD20,1,0)</f>
        <v>2</v>
      </c>
      <c r="AX19" s="272"/>
      <c r="AY19" s="280"/>
      <c r="AZ19" s="353">
        <v>17</v>
      </c>
      <c r="BA19" s="353"/>
      <c r="BB19" s="269" t="s">
        <v>29</v>
      </c>
      <c r="BC19" s="269"/>
      <c r="BD19" s="354">
        <v>15</v>
      </c>
      <c r="BE19" s="354"/>
      <c r="BF19" s="280"/>
      <c r="BG19" s="276">
        <f>IF(BD18&gt;AZ18,1,0)+IF(BD19&gt;AZ19,1,0)+IF(BD20&gt;AZ20,1,0)</f>
        <v>1</v>
      </c>
      <c r="BH19" s="277"/>
      <c r="BI19" s="346"/>
      <c r="BJ19" s="347"/>
      <c r="BK19" s="52"/>
      <c r="BL19" s="52"/>
      <c r="BM19" s="347"/>
      <c r="BN19" s="351"/>
      <c r="BO19" s="292"/>
      <c r="BP19" s="293"/>
      <c r="BQ19" s="293"/>
      <c r="BR19" s="294"/>
      <c r="BS19" s="301"/>
      <c r="BT19" s="302"/>
      <c r="BU19" s="302"/>
      <c r="BV19" s="302"/>
      <c r="BW19" s="302"/>
      <c r="BX19" s="303"/>
      <c r="BY19" s="310"/>
      <c r="BZ19" s="311"/>
      <c r="CA19" s="311"/>
      <c r="CB19" s="312"/>
    </row>
    <row r="20" spans="1:80" ht="13.5" customHeight="1">
      <c r="A20" s="410"/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2"/>
      <c r="M20" s="273"/>
      <c r="N20" s="274"/>
      <c r="O20" s="281"/>
      <c r="P20" s="262">
        <f>AR10</f>
        <v>0</v>
      </c>
      <c r="Q20" s="262"/>
      <c r="R20" s="263" t="s">
        <v>29</v>
      </c>
      <c r="S20" s="263"/>
      <c r="T20" s="263">
        <f>AN10</f>
        <v>0</v>
      </c>
      <c r="U20" s="263"/>
      <c r="V20" s="281"/>
      <c r="W20" s="278"/>
      <c r="X20" s="279"/>
      <c r="Y20" s="273"/>
      <c r="Z20" s="274"/>
      <c r="AA20" s="281"/>
      <c r="AB20" s="262">
        <f>AR15</f>
        <v>11</v>
      </c>
      <c r="AC20" s="262"/>
      <c r="AD20" s="263" t="s">
        <v>29</v>
      </c>
      <c r="AE20" s="263"/>
      <c r="AF20" s="263">
        <f>AN15</f>
        <v>15</v>
      </c>
      <c r="AG20" s="263"/>
      <c r="AH20" s="281"/>
      <c r="AI20" s="278"/>
      <c r="AJ20" s="279"/>
      <c r="AK20" s="286"/>
      <c r="AL20" s="287"/>
      <c r="AM20" s="266"/>
      <c r="AN20" s="264"/>
      <c r="AO20" s="264"/>
      <c r="AP20" s="245"/>
      <c r="AQ20" s="245"/>
      <c r="AR20" s="245"/>
      <c r="AS20" s="245"/>
      <c r="AT20" s="266"/>
      <c r="AU20" s="260"/>
      <c r="AV20" s="261"/>
      <c r="AW20" s="273"/>
      <c r="AX20" s="274"/>
      <c r="AY20" s="281"/>
      <c r="AZ20" s="341">
        <v>15</v>
      </c>
      <c r="BA20" s="341"/>
      <c r="BB20" s="263" t="s">
        <v>29</v>
      </c>
      <c r="BC20" s="263"/>
      <c r="BD20" s="342">
        <v>12</v>
      </c>
      <c r="BE20" s="342"/>
      <c r="BF20" s="281"/>
      <c r="BG20" s="278"/>
      <c r="BH20" s="279"/>
      <c r="BI20" s="348"/>
      <c r="BJ20" s="349"/>
      <c r="BK20" s="53"/>
      <c r="BL20" s="53"/>
      <c r="BM20" s="349"/>
      <c r="BN20" s="352"/>
      <c r="BO20" s="295"/>
      <c r="BP20" s="296"/>
      <c r="BQ20" s="296"/>
      <c r="BR20" s="297"/>
      <c r="BS20" s="304"/>
      <c r="BT20" s="305"/>
      <c r="BU20" s="305"/>
      <c r="BV20" s="305"/>
      <c r="BW20" s="305"/>
      <c r="BX20" s="306"/>
      <c r="BY20" s="313"/>
      <c r="BZ20" s="314"/>
      <c r="CA20" s="314"/>
      <c r="CB20" s="315"/>
    </row>
    <row r="21" spans="1:80" ht="13.5" customHeight="1">
      <c r="A21" s="415" t="s">
        <v>36</v>
      </c>
      <c r="B21" s="416"/>
      <c r="C21" s="416"/>
      <c r="D21" s="416"/>
      <c r="E21" s="416"/>
      <c r="F21" s="416"/>
      <c r="G21" s="416"/>
      <c r="H21" s="416"/>
      <c r="I21" s="416"/>
      <c r="J21" s="416"/>
      <c r="K21" s="416"/>
      <c r="L21" s="417"/>
      <c r="M21" s="331" t="str">
        <f>IF(AW6="","",AW6)</f>
        <v/>
      </c>
      <c r="N21" s="332"/>
      <c r="O21" s="333" t="s">
        <v>25</v>
      </c>
      <c r="P21" s="333"/>
      <c r="Q21" s="333"/>
      <c r="R21" s="333"/>
      <c r="S21" s="333"/>
      <c r="T21" s="332" t="str">
        <f>IF(BD6="","",BD6)</f>
        <v/>
      </c>
      <c r="U21" s="332"/>
      <c r="V21" s="332" t="s">
        <v>26</v>
      </c>
      <c r="W21" s="332"/>
      <c r="X21" s="334"/>
      <c r="Y21" s="331" t="str">
        <f>IF(AW11="","",AW11)</f>
        <v/>
      </c>
      <c r="Z21" s="332"/>
      <c r="AA21" s="333" t="s">
        <v>25</v>
      </c>
      <c r="AB21" s="333"/>
      <c r="AC21" s="333"/>
      <c r="AD21" s="333"/>
      <c r="AE21" s="333"/>
      <c r="AF21" s="332" t="str">
        <f>IF(BD11="","",BD11)</f>
        <v/>
      </c>
      <c r="AG21" s="332"/>
      <c r="AH21" s="332" t="s">
        <v>26</v>
      </c>
      <c r="AI21" s="332"/>
      <c r="AJ21" s="334"/>
      <c r="AK21" s="331" t="str">
        <f>IF(AW16="","",AW16)</f>
        <v/>
      </c>
      <c r="AL21" s="332"/>
      <c r="AM21" s="333" t="s">
        <v>25</v>
      </c>
      <c r="AN21" s="333"/>
      <c r="AO21" s="333"/>
      <c r="AP21" s="333"/>
      <c r="AQ21" s="333"/>
      <c r="AR21" s="332" t="str">
        <f>IF(BD16="","",BD16)</f>
        <v/>
      </c>
      <c r="AS21" s="332"/>
      <c r="AT21" s="332" t="s">
        <v>26</v>
      </c>
      <c r="AU21" s="332"/>
      <c r="AV21" s="334"/>
      <c r="AW21" s="335"/>
      <c r="AX21" s="336"/>
      <c r="AY21" s="337"/>
      <c r="AZ21" s="337"/>
      <c r="BA21" s="337"/>
      <c r="BB21" s="337"/>
      <c r="BC21" s="337"/>
      <c r="BD21" s="336"/>
      <c r="BE21" s="336"/>
      <c r="BF21" s="336"/>
      <c r="BG21" s="336"/>
      <c r="BH21" s="343"/>
      <c r="BI21" s="344">
        <f>IF(M24=2,1,0)+IF(Y24=2,1,0)+IF(AK24=2,1,0)+IF(AW24=2,1,0)</f>
        <v>1</v>
      </c>
      <c r="BJ21" s="345"/>
      <c r="BK21" s="51"/>
      <c r="BL21" s="51"/>
      <c r="BM21" s="345">
        <f>IF(W24=2,1,0)+IF(AI24=2,1,0)+IF(AU24=2,1,0)+IF(BG24=2,1,0)</f>
        <v>2</v>
      </c>
      <c r="BN21" s="350"/>
      <c r="BO21" s="289">
        <f>IF((W24+AI24+AU24+BG24)=0,"6/0",(M24+Y24+AK24+AW24)/(W24+AI24+AU24+BG24))</f>
        <v>0.75</v>
      </c>
      <c r="BP21" s="290"/>
      <c r="BQ21" s="290"/>
      <c r="BR21" s="291"/>
      <c r="BS21" s="298">
        <f>(P23+P24+P25+AB23+AB24+AB25+AN23+AN24+AN25+AZ23+AZ24+AZ25)/(T23+T24+T25+AF23+AF24+AF25+AR23+AR24+AR25+BD23+BD24+BD25)</f>
        <v>1.0104166666666667</v>
      </c>
      <c r="BT21" s="299"/>
      <c r="BU21" s="299"/>
      <c r="BV21" s="299"/>
      <c r="BW21" s="299"/>
      <c r="BX21" s="300"/>
      <c r="BY21" s="307">
        <v>3</v>
      </c>
      <c r="BZ21" s="308"/>
      <c r="CA21" s="308"/>
      <c r="CB21" s="309"/>
    </row>
    <row r="22" spans="1:80" ht="13.5" customHeight="1">
      <c r="A22" s="406" t="s">
        <v>71</v>
      </c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8"/>
      <c r="M22" s="323" t="s">
        <v>27</v>
      </c>
      <c r="N22" s="413"/>
      <c r="O22" s="413"/>
      <c r="P22" s="413"/>
      <c r="Q22" s="413"/>
      <c r="R22" s="325" t="str">
        <f>IF(BB7="","",BB7)</f>
        <v/>
      </c>
      <c r="S22" s="414"/>
      <c r="T22" s="414"/>
      <c r="U22" s="414"/>
      <c r="V22" s="414"/>
      <c r="W22" s="414"/>
      <c r="X22" s="326"/>
      <c r="Y22" s="323" t="s">
        <v>27</v>
      </c>
      <c r="Z22" s="413"/>
      <c r="AA22" s="413"/>
      <c r="AB22" s="413"/>
      <c r="AC22" s="413"/>
      <c r="AD22" s="325" t="str">
        <f>IF(BB12="","",BB12)</f>
        <v/>
      </c>
      <c r="AE22" s="414"/>
      <c r="AF22" s="414"/>
      <c r="AG22" s="414"/>
      <c r="AH22" s="414"/>
      <c r="AI22" s="414"/>
      <c r="AJ22" s="326"/>
      <c r="AK22" s="323" t="s">
        <v>27</v>
      </c>
      <c r="AL22" s="413"/>
      <c r="AM22" s="413"/>
      <c r="AN22" s="413"/>
      <c r="AO22" s="413"/>
      <c r="AP22" s="325" t="str">
        <f>IF(BB17="","",BB17)</f>
        <v/>
      </c>
      <c r="AQ22" s="414"/>
      <c r="AR22" s="414"/>
      <c r="AS22" s="414"/>
      <c r="AT22" s="414"/>
      <c r="AU22" s="414"/>
      <c r="AV22" s="326"/>
      <c r="AW22" s="327"/>
      <c r="AX22" s="328"/>
      <c r="AY22" s="328"/>
      <c r="AZ22" s="328"/>
      <c r="BA22" s="328"/>
      <c r="BB22" s="329"/>
      <c r="BC22" s="329"/>
      <c r="BD22" s="329"/>
      <c r="BE22" s="329"/>
      <c r="BF22" s="329"/>
      <c r="BG22" s="329"/>
      <c r="BH22" s="330"/>
      <c r="BI22" s="346"/>
      <c r="BJ22" s="347"/>
      <c r="BK22" s="52"/>
      <c r="BL22" s="52"/>
      <c r="BM22" s="347"/>
      <c r="BN22" s="351"/>
      <c r="BO22" s="292"/>
      <c r="BP22" s="293"/>
      <c r="BQ22" s="293"/>
      <c r="BR22" s="294"/>
      <c r="BS22" s="301"/>
      <c r="BT22" s="302"/>
      <c r="BU22" s="302"/>
      <c r="BV22" s="302"/>
      <c r="BW22" s="302"/>
      <c r="BX22" s="303"/>
      <c r="BY22" s="310"/>
      <c r="BZ22" s="311"/>
      <c r="CA22" s="311"/>
      <c r="CB22" s="312"/>
    </row>
    <row r="23" spans="1:80" ht="13.5" customHeight="1">
      <c r="A23" s="409"/>
      <c r="B23" s="407"/>
      <c r="C23" s="407"/>
      <c r="D23" s="407"/>
      <c r="E23" s="407"/>
      <c r="F23" s="407"/>
      <c r="G23" s="407"/>
      <c r="H23" s="407"/>
      <c r="I23" s="407"/>
      <c r="J23" s="407"/>
      <c r="K23" s="407"/>
      <c r="L23" s="408"/>
      <c r="M23" s="288" t="str">
        <f>IF(M24=2,"○",IF(W24=2,"●",""))</f>
        <v>○</v>
      </c>
      <c r="N23" s="269"/>
      <c r="O23" s="280" t="s">
        <v>28</v>
      </c>
      <c r="P23" s="275">
        <f>BD8</f>
        <v>15</v>
      </c>
      <c r="Q23" s="275"/>
      <c r="R23" s="269" t="s">
        <v>29</v>
      </c>
      <c r="S23" s="401"/>
      <c r="T23" s="269">
        <f>AZ8</f>
        <v>9</v>
      </c>
      <c r="U23" s="269"/>
      <c r="V23" s="280" t="s">
        <v>30</v>
      </c>
      <c r="W23" s="275"/>
      <c r="X23" s="405"/>
      <c r="Y23" s="288" t="str">
        <f>IF(Y24=2,"○",IF(AI24=2,"●",""))</f>
        <v>●</v>
      </c>
      <c r="Z23" s="269"/>
      <c r="AA23" s="280" t="s">
        <v>28</v>
      </c>
      <c r="AB23" s="275">
        <f>BD13</f>
        <v>12</v>
      </c>
      <c r="AC23" s="275"/>
      <c r="AD23" s="269" t="s">
        <v>29</v>
      </c>
      <c r="AE23" s="401"/>
      <c r="AF23" s="269">
        <f>AZ13</f>
        <v>15</v>
      </c>
      <c r="AG23" s="269"/>
      <c r="AH23" s="280" t="s">
        <v>30</v>
      </c>
      <c r="AI23" s="275"/>
      <c r="AJ23" s="405"/>
      <c r="AK23" s="288" t="str">
        <f>IF(AK24=2,"○",IF(AU24=2,"●",""))</f>
        <v>●</v>
      </c>
      <c r="AL23" s="269"/>
      <c r="AM23" s="280" t="s">
        <v>28</v>
      </c>
      <c r="AN23" s="275">
        <f>BD18</f>
        <v>17</v>
      </c>
      <c r="AO23" s="275"/>
      <c r="AP23" s="269" t="s">
        <v>29</v>
      </c>
      <c r="AQ23" s="401"/>
      <c r="AR23" s="269">
        <f>AZ18</f>
        <v>15</v>
      </c>
      <c r="AS23" s="269"/>
      <c r="AT23" s="280" t="s">
        <v>30</v>
      </c>
      <c r="AU23" s="275"/>
      <c r="AV23" s="405"/>
      <c r="AW23" s="283"/>
      <c r="AX23" s="257"/>
      <c r="AY23" s="265"/>
      <c r="AZ23" s="267"/>
      <c r="BA23" s="267"/>
      <c r="BB23" s="257"/>
      <c r="BC23" s="257"/>
      <c r="BD23" s="257"/>
      <c r="BE23" s="257"/>
      <c r="BF23" s="265"/>
      <c r="BG23" s="267"/>
      <c r="BH23" s="268"/>
      <c r="BI23" s="346"/>
      <c r="BJ23" s="347"/>
      <c r="BK23" s="269" t="s">
        <v>29</v>
      </c>
      <c r="BL23" s="270"/>
      <c r="BM23" s="347"/>
      <c r="BN23" s="351"/>
      <c r="BO23" s="292"/>
      <c r="BP23" s="293"/>
      <c r="BQ23" s="293"/>
      <c r="BR23" s="294"/>
      <c r="BS23" s="301"/>
      <c r="BT23" s="302"/>
      <c r="BU23" s="302"/>
      <c r="BV23" s="302"/>
      <c r="BW23" s="302"/>
      <c r="BX23" s="303"/>
      <c r="BY23" s="310"/>
      <c r="BZ23" s="311"/>
      <c r="CA23" s="311"/>
      <c r="CB23" s="312"/>
    </row>
    <row r="24" spans="1:80" ht="13.5" customHeight="1">
      <c r="A24" s="409"/>
      <c r="B24" s="407"/>
      <c r="C24" s="407"/>
      <c r="D24" s="407"/>
      <c r="E24" s="407"/>
      <c r="F24" s="407"/>
      <c r="G24" s="407"/>
      <c r="H24" s="407"/>
      <c r="I24" s="407"/>
      <c r="J24" s="407"/>
      <c r="K24" s="407"/>
      <c r="L24" s="408"/>
      <c r="M24" s="271">
        <f>BG9</f>
        <v>2</v>
      </c>
      <c r="N24" s="272"/>
      <c r="O24" s="280"/>
      <c r="P24" s="275">
        <f>BD9</f>
        <v>15</v>
      </c>
      <c r="Q24" s="275"/>
      <c r="R24" s="269" t="s">
        <v>29</v>
      </c>
      <c r="S24" s="401"/>
      <c r="T24" s="269">
        <f>AZ9</f>
        <v>10</v>
      </c>
      <c r="U24" s="401"/>
      <c r="V24" s="280"/>
      <c r="W24" s="276">
        <f>AW9</f>
        <v>0</v>
      </c>
      <c r="X24" s="402"/>
      <c r="Y24" s="271">
        <f>BG14</f>
        <v>0</v>
      </c>
      <c r="Z24" s="272"/>
      <c r="AA24" s="280"/>
      <c r="AB24" s="275">
        <f>BD14</f>
        <v>11</v>
      </c>
      <c r="AC24" s="275"/>
      <c r="AD24" s="269" t="s">
        <v>29</v>
      </c>
      <c r="AE24" s="401"/>
      <c r="AF24" s="269">
        <f>AZ14</f>
        <v>15</v>
      </c>
      <c r="AG24" s="401"/>
      <c r="AH24" s="280"/>
      <c r="AI24" s="276">
        <f>AW14</f>
        <v>2</v>
      </c>
      <c r="AJ24" s="402"/>
      <c r="AK24" s="271">
        <f>BG19</f>
        <v>1</v>
      </c>
      <c r="AL24" s="272"/>
      <c r="AM24" s="280"/>
      <c r="AN24" s="275">
        <f>BD19</f>
        <v>15</v>
      </c>
      <c r="AO24" s="275"/>
      <c r="AP24" s="269" t="s">
        <v>29</v>
      </c>
      <c r="AQ24" s="401"/>
      <c r="AR24" s="269">
        <f>AZ19</f>
        <v>17</v>
      </c>
      <c r="AS24" s="401"/>
      <c r="AT24" s="280"/>
      <c r="AU24" s="276">
        <f>AW19</f>
        <v>2</v>
      </c>
      <c r="AV24" s="402"/>
      <c r="AW24" s="284"/>
      <c r="AX24" s="285"/>
      <c r="AY24" s="265"/>
      <c r="AZ24" s="267"/>
      <c r="BA24" s="267"/>
      <c r="BB24" s="257"/>
      <c r="BC24" s="257"/>
      <c r="BD24" s="257"/>
      <c r="BE24" s="257"/>
      <c r="BF24" s="265"/>
      <c r="BG24" s="258"/>
      <c r="BH24" s="259"/>
      <c r="BI24" s="346"/>
      <c r="BJ24" s="347"/>
      <c r="BK24" s="52"/>
      <c r="BL24" s="52"/>
      <c r="BM24" s="347"/>
      <c r="BN24" s="351"/>
      <c r="BO24" s="292"/>
      <c r="BP24" s="293"/>
      <c r="BQ24" s="293"/>
      <c r="BR24" s="294"/>
      <c r="BS24" s="301"/>
      <c r="BT24" s="302"/>
      <c r="BU24" s="302"/>
      <c r="BV24" s="302"/>
      <c r="BW24" s="302"/>
      <c r="BX24" s="303"/>
      <c r="BY24" s="310"/>
      <c r="BZ24" s="311"/>
      <c r="CA24" s="311"/>
      <c r="CB24" s="312"/>
    </row>
    <row r="25" spans="1:80" ht="13.5" customHeight="1">
      <c r="A25" s="410"/>
      <c r="B25" s="411"/>
      <c r="C25" s="411"/>
      <c r="D25" s="411"/>
      <c r="E25" s="411"/>
      <c r="F25" s="411"/>
      <c r="G25" s="411"/>
      <c r="H25" s="411"/>
      <c r="I25" s="411"/>
      <c r="J25" s="411"/>
      <c r="K25" s="411"/>
      <c r="L25" s="412"/>
      <c r="M25" s="273"/>
      <c r="N25" s="274"/>
      <c r="O25" s="281"/>
      <c r="P25" s="262">
        <f>BD10</f>
        <v>0</v>
      </c>
      <c r="Q25" s="262"/>
      <c r="R25" s="263" t="s">
        <v>29</v>
      </c>
      <c r="S25" s="400"/>
      <c r="T25" s="263">
        <f>AZ10</f>
        <v>0</v>
      </c>
      <c r="U25" s="263"/>
      <c r="V25" s="281"/>
      <c r="W25" s="403"/>
      <c r="X25" s="404"/>
      <c r="Y25" s="273"/>
      <c r="Z25" s="274"/>
      <c r="AA25" s="281"/>
      <c r="AB25" s="262">
        <f>BD15</f>
        <v>0</v>
      </c>
      <c r="AC25" s="262"/>
      <c r="AD25" s="263" t="s">
        <v>29</v>
      </c>
      <c r="AE25" s="400"/>
      <c r="AF25" s="263">
        <f>AZ15</f>
        <v>0</v>
      </c>
      <c r="AG25" s="263"/>
      <c r="AH25" s="281"/>
      <c r="AI25" s="403"/>
      <c r="AJ25" s="404"/>
      <c r="AK25" s="273"/>
      <c r="AL25" s="274"/>
      <c r="AM25" s="281"/>
      <c r="AN25" s="262">
        <f>BD20</f>
        <v>12</v>
      </c>
      <c r="AO25" s="262"/>
      <c r="AP25" s="263" t="s">
        <v>29</v>
      </c>
      <c r="AQ25" s="400"/>
      <c r="AR25" s="263">
        <f>AZ20</f>
        <v>15</v>
      </c>
      <c r="AS25" s="263"/>
      <c r="AT25" s="281"/>
      <c r="AU25" s="403"/>
      <c r="AV25" s="404"/>
      <c r="AW25" s="286"/>
      <c r="AX25" s="287"/>
      <c r="AY25" s="266"/>
      <c r="AZ25" s="264"/>
      <c r="BA25" s="264"/>
      <c r="BB25" s="245"/>
      <c r="BC25" s="245"/>
      <c r="BD25" s="245"/>
      <c r="BE25" s="245"/>
      <c r="BF25" s="266"/>
      <c r="BG25" s="260"/>
      <c r="BH25" s="261"/>
      <c r="BI25" s="348"/>
      <c r="BJ25" s="349"/>
      <c r="BK25" s="53"/>
      <c r="BL25" s="53"/>
      <c r="BM25" s="349"/>
      <c r="BN25" s="352"/>
      <c r="BO25" s="295"/>
      <c r="BP25" s="296"/>
      <c r="BQ25" s="296"/>
      <c r="BR25" s="297"/>
      <c r="BS25" s="304"/>
      <c r="BT25" s="305"/>
      <c r="BU25" s="305"/>
      <c r="BV25" s="305"/>
      <c r="BW25" s="305"/>
      <c r="BX25" s="306"/>
      <c r="BY25" s="313"/>
      <c r="BZ25" s="314"/>
      <c r="CA25" s="314"/>
      <c r="CB25" s="315"/>
    </row>
  </sheetData>
  <mergeCells count="382">
    <mergeCell ref="BO3:BR5"/>
    <mergeCell ref="BS3:BX5"/>
    <mergeCell ref="BY3:CB5"/>
    <mergeCell ref="M4:X5"/>
    <mergeCell ref="Y4:AJ5"/>
    <mergeCell ref="AK4:AV5"/>
    <mergeCell ref="AW4:BH5"/>
    <mergeCell ref="A3:L5"/>
    <mergeCell ref="M3:X3"/>
    <mergeCell ref="Y3:AJ3"/>
    <mergeCell ref="AK3:AV3"/>
    <mergeCell ref="AW3:BH3"/>
    <mergeCell ref="BI3:BN5"/>
    <mergeCell ref="BY6:CB10"/>
    <mergeCell ref="A7:L10"/>
    <mergeCell ref="M7:Q7"/>
    <mergeCell ref="R7:X7"/>
    <mergeCell ref="Y7:AC7"/>
    <mergeCell ref="AD7:AJ7"/>
    <mergeCell ref="AK7:AO7"/>
    <mergeCell ref="AT6:AV6"/>
    <mergeCell ref="AW6:AX6"/>
    <mergeCell ref="AY6:BC6"/>
    <mergeCell ref="BD6:BE6"/>
    <mergeCell ref="BF6:BH6"/>
    <mergeCell ref="BI6:BJ10"/>
    <mergeCell ref="AP7:AV7"/>
    <mergeCell ref="AW7:BA7"/>
    <mergeCell ref="BB7:BH7"/>
    <mergeCell ref="AR8:AS8"/>
    <mergeCell ref="AA6:AE6"/>
    <mergeCell ref="AF6:AG6"/>
    <mergeCell ref="AH6:AJ6"/>
    <mergeCell ref="AK6:AL6"/>
    <mergeCell ref="AM6:AQ6"/>
    <mergeCell ref="AR6:AS6"/>
    <mergeCell ref="A6:L6"/>
    <mergeCell ref="M8:N8"/>
    <mergeCell ref="O8:O10"/>
    <mergeCell ref="P8:Q8"/>
    <mergeCell ref="R8:S8"/>
    <mergeCell ref="T8:U8"/>
    <mergeCell ref="V8:V10"/>
    <mergeCell ref="BM6:BN10"/>
    <mergeCell ref="BO6:BR10"/>
    <mergeCell ref="BS6:BX10"/>
    <mergeCell ref="M6:N6"/>
    <mergeCell ref="O6:S6"/>
    <mergeCell ref="T6:U6"/>
    <mergeCell ref="V6:X6"/>
    <mergeCell ref="Y6:Z6"/>
    <mergeCell ref="W8:X8"/>
    <mergeCell ref="Y8:Z8"/>
    <mergeCell ref="AA8:AA10"/>
    <mergeCell ref="AB8:AC8"/>
    <mergeCell ref="AD8:AE8"/>
    <mergeCell ref="AF8:AG8"/>
    <mergeCell ref="AB9:AC9"/>
    <mergeCell ref="AD9:AE9"/>
    <mergeCell ref="AF9:AG9"/>
    <mergeCell ref="BD8:BE8"/>
    <mergeCell ref="BF8:BF10"/>
    <mergeCell ref="BG8:BH8"/>
    <mergeCell ref="BK8:BL8"/>
    <mergeCell ref="M9:N10"/>
    <mergeCell ref="P9:Q9"/>
    <mergeCell ref="R9:S9"/>
    <mergeCell ref="T9:U9"/>
    <mergeCell ref="W9:X10"/>
    <mergeCell ref="Y9:Z10"/>
    <mergeCell ref="AT8:AT10"/>
    <mergeCell ref="AU8:AV8"/>
    <mergeCell ref="AW8:AX8"/>
    <mergeCell ref="AY8:AY10"/>
    <mergeCell ref="AZ8:BA8"/>
    <mergeCell ref="BB8:BC8"/>
    <mergeCell ref="AH8:AH10"/>
    <mergeCell ref="AI8:AJ8"/>
    <mergeCell ref="AK8:AL8"/>
    <mergeCell ref="AM8:AM10"/>
    <mergeCell ref="AN8:AO8"/>
    <mergeCell ref="AP8:AQ8"/>
    <mergeCell ref="AI9:AJ10"/>
    <mergeCell ref="AK9:AL10"/>
    <mergeCell ref="BG9:BH10"/>
    <mergeCell ref="P10:Q10"/>
    <mergeCell ref="R10:S10"/>
    <mergeCell ref="T10:U10"/>
    <mergeCell ref="AB10:AC10"/>
    <mergeCell ref="AD10:AE10"/>
    <mergeCell ref="AF10:AG10"/>
    <mergeCell ref="AN10:AO10"/>
    <mergeCell ref="AP10:AQ10"/>
    <mergeCell ref="AR10:AS10"/>
    <mergeCell ref="AR9:AS9"/>
    <mergeCell ref="AU9:AV10"/>
    <mergeCell ref="AW9:AX10"/>
    <mergeCell ref="AZ9:BA9"/>
    <mergeCell ref="BB9:BC9"/>
    <mergeCell ref="BD9:BE9"/>
    <mergeCell ref="AZ10:BA10"/>
    <mergeCell ref="BB10:BC10"/>
    <mergeCell ref="BD10:BE10"/>
    <mergeCell ref="AN9:AO9"/>
    <mergeCell ref="AP9:AQ9"/>
    <mergeCell ref="BY11:CB15"/>
    <mergeCell ref="A12:L15"/>
    <mergeCell ref="M12:Q12"/>
    <mergeCell ref="R12:X12"/>
    <mergeCell ref="Y12:AC12"/>
    <mergeCell ref="AD12:AJ12"/>
    <mergeCell ref="AK12:AO12"/>
    <mergeCell ref="AT11:AV11"/>
    <mergeCell ref="AW11:AX11"/>
    <mergeCell ref="AY11:BC11"/>
    <mergeCell ref="BD11:BE11"/>
    <mergeCell ref="BF11:BH11"/>
    <mergeCell ref="BI11:BJ15"/>
    <mergeCell ref="AP12:AV12"/>
    <mergeCell ref="AW12:BA12"/>
    <mergeCell ref="BB12:BH12"/>
    <mergeCell ref="AR13:AS13"/>
    <mergeCell ref="AA11:AE11"/>
    <mergeCell ref="AF11:AG11"/>
    <mergeCell ref="AH11:AJ11"/>
    <mergeCell ref="AK11:AL11"/>
    <mergeCell ref="AM11:AQ11"/>
    <mergeCell ref="AR11:AS11"/>
    <mergeCell ref="A11:L11"/>
    <mergeCell ref="M13:N13"/>
    <mergeCell ref="O13:O15"/>
    <mergeCell ref="P13:Q13"/>
    <mergeCell ref="R13:S13"/>
    <mergeCell ref="T13:U13"/>
    <mergeCell ref="V13:V15"/>
    <mergeCell ref="BM11:BN15"/>
    <mergeCell ref="BO11:BR15"/>
    <mergeCell ref="BS11:BX15"/>
    <mergeCell ref="M11:N11"/>
    <mergeCell ref="O11:S11"/>
    <mergeCell ref="T11:U11"/>
    <mergeCell ref="V11:X11"/>
    <mergeCell ref="Y11:Z11"/>
    <mergeCell ref="W13:X13"/>
    <mergeCell ref="Y13:Z13"/>
    <mergeCell ref="AA13:AA15"/>
    <mergeCell ref="AB13:AC13"/>
    <mergeCell ref="AD13:AE13"/>
    <mergeCell ref="AF13:AG13"/>
    <mergeCell ref="AB14:AC14"/>
    <mergeCell ref="AD14:AE14"/>
    <mergeCell ref="AF14:AG14"/>
    <mergeCell ref="BD13:BE13"/>
    <mergeCell ref="BF13:BF15"/>
    <mergeCell ref="BG13:BH13"/>
    <mergeCell ref="BK13:BL13"/>
    <mergeCell ref="M14:N15"/>
    <mergeCell ref="P14:Q14"/>
    <mergeCell ref="R14:S14"/>
    <mergeCell ref="T14:U14"/>
    <mergeCell ref="W14:X15"/>
    <mergeCell ref="Y14:Z15"/>
    <mergeCell ref="AT13:AT15"/>
    <mergeCell ref="AU13:AV13"/>
    <mergeCell ref="AW13:AX13"/>
    <mergeCell ref="AY13:AY15"/>
    <mergeCell ref="AZ13:BA13"/>
    <mergeCell ref="BB13:BC13"/>
    <mergeCell ref="AH13:AH15"/>
    <mergeCell ref="AI13:AJ13"/>
    <mergeCell ref="AK13:AL13"/>
    <mergeCell ref="AM13:AM15"/>
    <mergeCell ref="AN13:AO13"/>
    <mergeCell ref="AP13:AQ13"/>
    <mergeCell ref="AI14:AJ15"/>
    <mergeCell ref="AK14:AL15"/>
    <mergeCell ref="BG14:BH15"/>
    <mergeCell ref="P15:Q15"/>
    <mergeCell ref="R15:S15"/>
    <mergeCell ref="T15:U15"/>
    <mergeCell ref="AB15:AC15"/>
    <mergeCell ref="AD15:AE15"/>
    <mergeCell ref="AF15:AG15"/>
    <mergeCell ref="AN15:AO15"/>
    <mergeCell ref="AP15:AQ15"/>
    <mergeCell ref="AR15:AS15"/>
    <mergeCell ref="AR14:AS14"/>
    <mergeCell ref="AU14:AV15"/>
    <mergeCell ref="AW14:AX15"/>
    <mergeCell ref="AZ14:BA14"/>
    <mergeCell ref="BB14:BC14"/>
    <mergeCell ref="BD14:BE14"/>
    <mergeCell ref="AZ15:BA15"/>
    <mergeCell ref="BB15:BC15"/>
    <mergeCell ref="BD15:BE15"/>
    <mergeCell ref="AN14:AO14"/>
    <mergeCell ref="AP14:AQ14"/>
    <mergeCell ref="BY16:CB20"/>
    <mergeCell ref="A17:L20"/>
    <mergeCell ref="M17:Q17"/>
    <mergeCell ref="R17:X17"/>
    <mergeCell ref="Y17:AC17"/>
    <mergeCell ref="AD17:AJ17"/>
    <mergeCell ref="AK17:AO17"/>
    <mergeCell ref="AT16:AV16"/>
    <mergeCell ref="AW16:AX16"/>
    <mergeCell ref="AY16:BC16"/>
    <mergeCell ref="BD16:BE16"/>
    <mergeCell ref="BF16:BH16"/>
    <mergeCell ref="BI16:BJ20"/>
    <mergeCell ref="AP17:AV17"/>
    <mergeCell ref="AW17:BA17"/>
    <mergeCell ref="BB17:BH17"/>
    <mergeCell ref="AR18:AS18"/>
    <mergeCell ref="AA16:AE16"/>
    <mergeCell ref="AF16:AG16"/>
    <mergeCell ref="AH16:AJ16"/>
    <mergeCell ref="AK16:AL16"/>
    <mergeCell ref="AM16:AQ16"/>
    <mergeCell ref="AR16:AS16"/>
    <mergeCell ref="A16:L16"/>
    <mergeCell ref="M18:N18"/>
    <mergeCell ref="O18:O20"/>
    <mergeCell ref="P18:Q18"/>
    <mergeCell ref="R18:S18"/>
    <mergeCell ref="T18:U18"/>
    <mergeCell ref="V18:V20"/>
    <mergeCell ref="BM16:BN20"/>
    <mergeCell ref="BO16:BR20"/>
    <mergeCell ref="BS16:BX20"/>
    <mergeCell ref="M16:N16"/>
    <mergeCell ref="O16:S16"/>
    <mergeCell ref="T16:U16"/>
    <mergeCell ref="V16:X16"/>
    <mergeCell ref="Y16:Z16"/>
    <mergeCell ref="AP18:AQ18"/>
    <mergeCell ref="AI19:AJ20"/>
    <mergeCell ref="AK19:AL20"/>
    <mergeCell ref="AN19:AO19"/>
    <mergeCell ref="AP19:AQ19"/>
    <mergeCell ref="W18:X18"/>
    <mergeCell ref="Y18:Z18"/>
    <mergeCell ref="AA18:AA20"/>
    <mergeCell ref="AB18:AC18"/>
    <mergeCell ref="AD18:AE18"/>
    <mergeCell ref="AF18:AG18"/>
    <mergeCell ref="AB19:AC19"/>
    <mergeCell ref="AD19:AE19"/>
    <mergeCell ref="AF19:AG19"/>
    <mergeCell ref="AZ20:BA20"/>
    <mergeCell ref="BB20:BC20"/>
    <mergeCell ref="BD20:BE20"/>
    <mergeCell ref="BD18:BE18"/>
    <mergeCell ref="BF18:BF20"/>
    <mergeCell ref="BG18:BH18"/>
    <mergeCell ref="BK18:BL18"/>
    <mergeCell ref="M19:N20"/>
    <mergeCell ref="P19:Q19"/>
    <mergeCell ref="R19:S19"/>
    <mergeCell ref="T19:U19"/>
    <mergeCell ref="W19:X20"/>
    <mergeCell ref="Y19:Z20"/>
    <mergeCell ref="AT18:AT20"/>
    <mergeCell ref="AU18:AV18"/>
    <mergeCell ref="AW18:AX18"/>
    <mergeCell ref="AY18:AY20"/>
    <mergeCell ref="AZ18:BA18"/>
    <mergeCell ref="BB18:BC18"/>
    <mergeCell ref="AH18:AH20"/>
    <mergeCell ref="AI18:AJ18"/>
    <mergeCell ref="AK18:AL18"/>
    <mergeCell ref="AM18:AM20"/>
    <mergeCell ref="AN18:AO18"/>
    <mergeCell ref="AM21:AQ21"/>
    <mergeCell ref="AR21:AS21"/>
    <mergeCell ref="A21:L21"/>
    <mergeCell ref="M21:N21"/>
    <mergeCell ref="O21:S21"/>
    <mergeCell ref="T21:U21"/>
    <mergeCell ref="V21:X21"/>
    <mergeCell ref="Y21:Z21"/>
    <mergeCell ref="BG19:BH20"/>
    <mergeCell ref="P20:Q20"/>
    <mergeCell ref="R20:S20"/>
    <mergeCell ref="T20:U20"/>
    <mergeCell ref="AB20:AC20"/>
    <mergeCell ref="AD20:AE20"/>
    <mergeCell ref="AF20:AG20"/>
    <mergeCell ref="AN20:AO20"/>
    <mergeCell ref="AP20:AQ20"/>
    <mergeCell ref="AR20:AS20"/>
    <mergeCell ref="AR19:AS19"/>
    <mergeCell ref="AU19:AV20"/>
    <mergeCell ref="AW19:AX20"/>
    <mergeCell ref="AZ19:BA19"/>
    <mergeCell ref="BB19:BC19"/>
    <mergeCell ref="BD19:BE19"/>
    <mergeCell ref="BM21:BN25"/>
    <mergeCell ref="BO21:BR25"/>
    <mergeCell ref="BS21:BX25"/>
    <mergeCell ref="BY21:CB25"/>
    <mergeCell ref="A22:L25"/>
    <mergeCell ref="M22:Q22"/>
    <mergeCell ref="R22:X22"/>
    <mergeCell ref="Y22:AC22"/>
    <mergeCell ref="AD22:AJ22"/>
    <mergeCell ref="AK22:AO22"/>
    <mergeCell ref="AT21:AV21"/>
    <mergeCell ref="AW21:AX21"/>
    <mergeCell ref="AY21:BC21"/>
    <mergeCell ref="BD21:BE21"/>
    <mergeCell ref="BF21:BH21"/>
    <mergeCell ref="BI21:BJ25"/>
    <mergeCell ref="AP22:AV22"/>
    <mergeCell ref="AW22:BA22"/>
    <mergeCell ref="BB22:BH22"/>
    <mergeCell ref="AR23:AS23"/>
    <mergeCell ref="AA21:AE21"/>
    <mergeCell ref="AF21:AG21"/>
    <mergeCell ref="AH21:AJ21"/>
    <mergeCell ref="AK21:AL21"/>
    <mergeCell ref="AY23:AY25"/>
    <mergeCell ref="AZ23:BA23"/>
    <mergeCell ref="BB23:BC23"/>
    <mergeCell ref="AH23:AH25"/>
    <mergeCell ref="AI23:AJ23"/>
    <mergeCell ref="AK23:AL23"/>
    <mergeCell ref="AM23:AM25"/>
    <mergeCell ref="AN23:AO23"/>
    <mergeCell ref="AP23:AQ23"/>
    <mergeCell ref="AI24:AJ25"/>
    <mergeCell ref="AK24:AL25"/>
    <mergeCell ref="AN24:AO24"/>
    <mergeCell ref="AP24:AQ24"/>
    <mergeCell ref="M24:N25"/>
    <mergeCell ref="P24:Q24"/>
    <mergeCell ref="R24:S24"/>
    <mergeCell ref="T24:U24"/>
    <mergeCell ref="W24:X25"/>
    <mergeCell ref="Y24:Z25"/>
    <mergeCell ref="AT23:AT25"/>
    <mergeCell ref="AU23:AV23"/>
    <mergeCell ref="AW23:AX23"/>
    <mergeCell ref="W23:X23"/>
    <mergeCell ref="Y23:Z23"/>
    <mergeCell ref="AA23:AA25"/>
    <mergeCell ref="AB23:AC23"/>
    <mergeCell ref="AD23:AE23"/>
    <mergeCell ref="AF23:AG23"/>
    <mergeCell ref="AB24:AC24"/>
    <mergeCell ref="AD24:AE24"/>
    <mergeCell ref="AF24:AG24"/>
    <mergeCell ref="M23:N23"/>
    <mergeCell ref="O23:O25"/>
    <mergeCell ref="P23:Q23"/>
    <mergeCell ref="R23:S23"/>
    <mergeCell ref="T23:U23"/>
    <mergeCell ref="V23:V25"/>
    <mergeCell ref="A1:CB1"/>
    <mergeCell ref="BG24:BH25"/>
    <mergeCell ref="P25:Q25"/>
    <mergeCell ref="R25:S25"/>
    <mergeCell ref="T25:U25"/>
    <mergeCell ref="AB25:AC25"/>
    <mergeCell ref="AD25:AE25"/>
    <mergeCell ref="AF25:AG25"/>
    <mergeCell ref="AN25:AO25"/>
    <mergeCell ref="AP25:AQ25"/>
    <mergeCell ref="AR25:AS25"/>
    <mergeCell ref="AR24:AS24"/>
    <mergeCell ref="AU24:AV25"/>
    <mergeCell ref="AW24:AX25"/>
    <mergeCell ref="AZ24:BA24"/>
    <mergeCell ref="BB24:BC24"/>
    <mergeCell ref="BD24:BE24"/>
    <mergeCell ref="AZ25:BA25"/>
    <mergeCell ref="BB25:BC25"/>
    <mergeCell ref="BD25:BE25"/>
    <mergeCell ref="BD23:BE23"/>
    <mergeCell ref="BF23:BF25"/>
    <mergeCell ref="BG23:BH23"/>
    <mergeCell ref="BK23:BL23"/>
  </mergeCells>
  <phoneticPr fontId="2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J43"/>
  <sheetViews>
    <sheetView tabSelected="1" zoomScaleNormal="100" workbookViewId="0">
      <selection activeCell="CD39" sqref="CD39"/>
    </sheetView>
  </sheetViews>
  <sheetFormatPr defaultColWidth="6.33203125" defaultRowHeight="13.5"/>
  <cols>
    <col min="1" max="54" width="1.33203125" style="49" customWidth="1"/>
    <col min="55" max="58" width="1.6640625" style="49" customWidth="1"/>
    <col min="59" max="68" width="1.33203125" style="49" customWidth="1"/>
    <col min="69" max="82" width="2.5546875" style="49" customWidth="1"/>
    <col min="83" max="83" width="2.33203125" style="49" customWidth="1"/>
    <col min="84" max="256" width="6.33203125" style="49"/>
    <col min="257" max="324" width="1.33203125" style="49" customWidth="1"/>
    <col min="325" max="338" width="2.5546875" style="49" customWidth="1"/>
    <col min="339" max="339" width="2.33203125" style="49" customWidth="1"/>
    <col min="340" max="512" width="6.33203125" style="49"/>
    <col min="513" max="580" width="1.33203125" style="49" customWidth="1"/>
    <col min="581" max="594" width="2.5546875" style="49" customWidth="1"/>
    <col min="595" max="595" width="2.33203125" style="49" customWidth="1"/>
    <col min="596" max="768" width="6.33203125" style="49"/>
    <col min="769" max="836" width="1.33203125" style="49" customWidth="1"/>
    <col min="837" max="850" width="2.5546875" style="49" customWidth="1"/>
    <col min="851" max="851" width="2.33203125" style="49" customWidth="1"/>
    <col min="852" max="1024" width="6.33203125" style="49"/>
    <col min="1025" max="1092" width="1.33203125" style="49" customWidth="1"/>
    <col min="1093" max="1106" width="2.5546875" style="49" customWidth="1"/>
    <col min="1107" max="1107" width="2.33203125" style="49" customWidth="1"/>
    <col min="1108" max="1280" width="6.33203125" style="49"/>
    <col min="1281" max="1348" width="1.33203125" style="49" customWidth="1"/>
    <col min="1349" max="1362" width="2.5546875" style="49" customWidth="1"/>
    <col min="1363" max="1363" width="2.33203125" style="49" customWidth="1"/>
    <col min="1364" max="1536" width="6.33203125" style="49"/>
    <col min="1537" max="1604" width="1.33203125" style="49" customWidth="1"/>
    <col min="1605" max="1618" width="2.5546875" style="49" customWidth="1"/>
    <col min="1619" max="1619" width="2.33203125" style="49" customWidth="1"/>
    <col min="1620" max="1792" width="6.33203125" style="49"/>
    <col min="1793" max="1860" width="1.33203125" style="49" customWidth="1"/>
    <col min="1861" max="1874" width="2.5546875" style="49" customWidth="1"/>
    <col min="1875" max="1875" width="2.33203125" style="49" customWidth="1"/>
    <col min="1876" max="2048" width="6.33203125" style="49"/>
    <col min="2049" max="2116" width="1.33203125" style="49" customWidth="1"/>
    <col min="2117" max="2130" width="2.5546875" style="49" customWidth="1"/>
    <col min="2131" max="2131" width="2.33203125" style="49" customWidth="1"/>
    <col min="2132" max="2304" width="6.33203125" style="49"/>
    <col min="2305" max="2372" width="1.33203125" style="49" customWidth="1"/>
    <col min="2373" max="2386" width="2.5546875" style="49" customWidth="1"/>
    <col min="2387" max="2387" width="2.33203125" style="49" customWidth="1"/>
    <col min="2388" max="2560" width="6.33203125" style="49"/>
    <col min="2561" max="2628" width="1.33203125" style="49" customWidth="1"/>
    <col min="2629" max="2642" width="2.5546875" style="49" customWidth="1"/>
    <col min="2643" max="2643" width="2.33203125" style="49" customWidth="1"/>
    <col min="2644" max="2816" width="6.33203125" style="49"/>
    <col min="2817" max="2884" width="1.33203125" style="49" customWidth="1"/>
    <col min="2885" max="2898" width="2.5546875" style="49" customWidth="1"/>
    <col min="2899" max="2899" width="2.33203125" style="49" customWidth="1"/>
    <col min="2900" max="3072" width="6.33203125" style="49"/>
    <col min="3073" max="3140" width="1.33203125" style="49" customWidth="1"/>
    <col min="3141" max="3154" width="2.5546875" style="49" customWidth="1"/>
    <col min="3155" max="3155" width="2.33203125" style="49" customWidth="1"/>
    <col min="3156" max="3328" width="6.33203125" style="49"/>
    <col min="3329" max="3396" width="1.33203125" style="49" customWidth="1"/>
    <col min="3397" max="3410" width="2.5546875" style="49" customWidth="1"/>
    <col min="3411" max="3411" width="2.33203125" style="49" customWidth="1"/>
    <col min="3412" max="3584" width="6.33203125" style="49"/>
    <col min="3585" max="3652" width="1.33203125" style="49" customWidth="1"/>
    <col min="3653" max="3666" width="2.5546875" style="49" customWidth="1"/>
    <col min="3667" max="3667" width="2.33203125" style="49" customWidth="1"/>
    <col min="3668" max="3840" width="6.33203125" style="49"/>
    <col min="3841" max="3908" width="1.33203125" style="49" customWidth="1"/>
    <col min="3909" max="3922" width="2.5546875" style="49" customWidth="1"/>
    <col min="3923" max="3923" width="2.33203125" style="49" customWidth="1"/>
    <col min="3924" max="4096" width="6.33203125" style="49"/>
    <col min="4097" max="4164" width="1.33203125" style="49" customWidth="1"/>
    <col min="4165" max="4178" width="2.5546875" style="49" customWidth="1"/>
    <col min="4179" max="4179" width="2.33203125" style="49" customWidth="1"/>
    <col min="4180" max="4352" width="6.33203125" style="49"/>
    <col min="4353" max="4420" width="1.33203125" style="49" customWidth="1"/>
    <col min="4421" max="4434" width="2.5546875" style="49" customWidth="1"/>
    <col min="4435" max="4435" width="2.33203125" style="49" customWidth="1"/>
    <col min="4436" max="4608" width="6.33203125" style="49"/>
    <col min="4609" max="4676" width="1.33203125" style="49" customWidth="1"/>
    <col min="4677" max="4690" width="2.5546875" style="49" customWidth="1"/>
    <col min="4691" max="4691" width="2.33203125" style="49" customWidth="1"/>
    <col min="4692" max="4864" width="6.33203125" style="49"/>
    <col min="4865" max="4932" width="1.33203125" style="49" customWidth="1"/>
    <col min="4933" max="4946" width="2.5546875" style="49" customWidth="1"/>
    <col min="4947" max="4947" width="2.33203125" style="49" customWidth="1"/>
    <col min="4948" max="5120" width="6.33203125" style="49"/>
    <col min="5121" max="5188" width="1.33203125" style="49" customWidth="1"/>
    <col min="5189" max="5202" width="2.5546875" style="49" customWidth="1"/>
    <col min="5203" max="5203" width="2.33203125" style="49" customWidth="1"/>
    <col min="5204" max="5376" width="6.33203125" style="49"/>
    <col min="5377" max="5444" width="1.33203125" style="49" customWidth="1"/>
    <col min="5445" max="5458" width="2.5546875" style="49" customWidth="1"/>
    <col min="5459" max="5459" width="2.33203125" style="49" customWidth="1"/>
    <col min="5460" max="5632" width="6.33203125" style="49"/>
    <col min="5633" max="5700" width="1.33203125" style="49" customWidth="1"/>
    <col min="5701" max="5714" width="2.5546875" style="49" customWidth="1"/>
    <col min="5715" max="5715" width="2.33203125" style="49" customWidth="1"/>
    <col min="5716" max="5888" width="6.33203125" style="49"/>
    <col min="5889" max="5956" width="1.33203125" style="49" customWidth="1"/>
    <col min="5957" max="5970" width="2.5546875" style="49" customWidth="1"/>
    <col min="5971" max="5971" width="2.33203125" style="49" customWidth="1"/>
    <col min="5972" max="6144" width="6.33203125" style="49"/>
    <col min="6145" max="6212" width="1.33203125" style="49" customWidth="1"/>
    <col min="6213" max="6226" width="2.5546875" style="49" customWidth="1"/>
    <col min="6227" max="6227" width="2.33203125" style="49" customWidth="1"/>
    <col min="6228" max="6400" width="6.33203125" style="49"/>
    <col min="6401" max="6468" width="1.33203125" style="49" customWidth="1"/>
    <col min="6469" max="6482" width="2.5546875" style="49" customWidth="1"/>
    <col min="6483" max="6483" width="2.33203125" style="49" customWidth="1"/>
    <col min="6484" max="6656" width="6.33203125" style="49"/>
    <col min="6657" max="6724" width="1.33203125" style="49" customWidth="1"/>
    <col min="6725" max="6738" width="2.5546875" style="49" customWidth="1"/>
    <col min="6739" max="6739" width="2.33203125" style="49" customWidth="1"/>
    <col min="6740" max="6912" width="6.33203125" style="49"/>
    <col min="6913" max="6980" width="1.33203125" style="49" customWidth="1"/>
    <col min="6981" max="6994" width="2.5546875" style="49" customWidth="1"/>
    <col min="6995" max="6995" width="2.33203125" style="49" customWidth="1"/>
    <col min="6996" max="7168" width="6.33203125" style="49"/>
    <col min="7169" max="7236" width="1.33203125" style="49" customWidth="1"/>
    <col min="7237" max="7250" width="2.5546875" style="49" customWidth="1"/>
    <col min="7251" max="7251" width="2.33203125" style="49" customWidth="1"/>
    <col min="7252" max="7424" width="6.33203125" style="49"/>
    <col min="7425" max="7492" width="1.33203125" style="49" customWidth="1"/>
    <col min="7493" max="7506" width="2.5546875" style="49" customWidth="1"/>
    <col min="7507" max="7507" width="2.33203125" style="49" customWidth="1"/>
    <col min="7508" max="7680" width="6.33203125" style="49"/>
    <col min="7681" max="7748" width="1.33203125" style="49" customWidth="1"/>
    <col min="7749" max="7762" width="2.5546875" style="49" customWidth="1"/>
    <col min="7763" max="7763" width="2.33203125" style="49" customWidth="1"/>
    <col min="7764" max="7936" width="6.33203125" style="49"/>
    <col min="7937" max="8004" width="1.33203125" style="49" customWidth="1"/>
    <col min="8005" max="8018" width="2.5546875" style="49" customWidth="1"/>
    <col min="8019" max="8019" width="2.33203125" style="49" customWidth="1"/>
    <col min="8020" max="8192" width="6.33203125" style="49"/>
    <col min="8193" max="8260" width="1.33203125" style="49" customWidth="1"/>
    <col min="8261" max="8274" width="2.5546875" style="49" customWidth="1"/>
    <col min="8275" max="8275" width="2.33203125" style="49" customWidth="1"/>
    <col min="8276" max="8448" width="6.33203125" style="49"/>
    <col min="8449" max="8516" width="1.33203125" style="49" customWidth="1"/>
    <col min="8517" max="8530" width="2.5546875" style="49" customWidth="1"/>
    <col min="8531" max="8531" width="2.33203125" style="49" customWidth="1"/>
    <col min="8532" max="8704" width="6.33203125" style="49"/>
    <col min="8705" max="8772" width="1.33203125" style="49" customWidth="1"/>
    <col min="8773" max="8786" width="2.5546875" style="49" customWidth="1"/>
    <col min="8787" max="8787" width="2.33203125" style="49" customWidth="1"/>
    <col min="8788" max="8960" width="6.33203125" style="49"/>
    <col min="8961" max="9028" width="1.33203125" style="49" customWidth="1"/>
    <col min="9029" max="9042" width="2.5546875" style="49" customWidth="1"/>
    <col min="9043" max="9043" width="2.33203125" style="49" customWidth="1"/>
    <col min="9044" max="9216" width="6.33203125" style="49"/>
    <col min="9217" max="9284" width="1.33203125" style="49" customWidth="1"/>
    <col min="9285" max="9298" width="2.5546875" style="49" customWidth="1"/>
    <col min="9299" max="9299" width="2.33203125" style="49" customWidth="1"/>
    <col min="9300" max="9472" width="6.33203125" style="49"/>
    <col min="9473" max="9540" width="1.33203125" style="49" customWidth="1"/>
    <col min="9541" max="9554" width="2.5546875" style="49" customWidth="1"/>
    <col min="9555" max="9555" width="2.33203125" style="49" customWidth="1"/>
    <col min="9556" max="9728" width="6.33203125" style="49"/>
    <col min="9729" max="9796" width="1.33203125" style="49" customWidth="1"/>
    <col min="9797" max="9810" width="2.5546875" style="49" customWidth="1"/>
    <col min="9811" max="9811" width="2.33203125" style="49" customWidth="1"/>
    <col min="9812" max="9984" width="6.33203125" style="49"/>
    <col min="9985" max="10052" width="1.33203125" style="49" customWidth="1"/>
    <col min="10053" max="10066" width="2.5546875" style="49" customWidth="1"/>
    <col min="10067" max="10067" width="2.33203125" style="49" customWidth="1"/>
    <col min="10068" max="10240" width="6.33203125" style="49"/>
    <col min="10241" max="10308" width="1.33203125" style="49" customWidth="1"/>
    <col min="10309" max="10322" width="2.5546875" style="49" customWidth="1"/>
    <col min="10323" max="10323" width="2.33203125" style="49" customWidth="1"/>
    <col min="10324" max="10496" width="6.33203125" style="49"/>
    <col min="10497" max="10564" width="1.33203125" style="49" customWidth="1"/>
    <col min="10565" max="10578" width="2.5546875" style="49" customWidth="1"/>
    <col min="10579" max="10579" width="2.33203125" style="49" customWidth="1"/>
    <col min="10580" max="10752" width="6.33203125" style="49"/>
    <col min="10753" max="10820" width="1.33203125" style="49" customWidth="1"/>
    <col min="10821" max="10834" width="2.5546875" style="49" customWidth="1"/>
    <col min="10835" max="10835" width="2.33203125" style="49" customWidth="1"/>
    <col min="10836" max="11008" width="6.33203125" style="49"/>
    <col min="11009" max="11076" width="1.33203125" style="49" customWidth="1"/>
    <col min="11077" max="11090" width="2.5546875" style="49" customWidth="1"/>
    <col min="11091" max="11091" width="2.33203125" style="49" customWidth="1"/>
    <col min="11092" max="11264" width="6.33203125" style="49"/>
    <col min="11265" max="11332" width="1.33203125" style="49" customWidth="1"/>
    <col min="11333" max="11346" width="2.5546875" style="49" customWidth="1"/>
    <col min="11347" max="11347" width="2.33203125" style="49" customWidth="1"/>
    <col min="11348" max="11520" width="6.33203125" style="49"/>
    <col min="11521" max="11588" width="1.33203125" style="49" customWidth="1"/>
    <col min="11589" max="11602" width="2.5546875" style="49" customWidth="1"/>
    <col min="11603" max="11603" width="2.33203125" style="49" customWidth="1"/>
    <col min="11604" max="11776" width="6.33203125" style="49"/>
    <col min="11777" max="11844" width="1.33203125" style="49" customWidth="1"/>
    <col min="11845" max="11858" width="2.5546875" style="49" customWidth="1"/>
    <col min="11859" max="11859" width="2.33203125" style="49" customWidth="1"/>
    <col min="11860" max="12032" width="6.33203125" style="49"/>
    <col min="12033" max="12100" width="1.33203125" style="49" customWidth="1"/>
    <col min="12101" max="12114" width="2.5546875" style="49" customWidth="1"/>
    <col min="12115" max="12115" width="2.33203125" style="49" customWidth="1"/>
    <col min="12116" max="12288" width="6.33203125" style="49"/>
    <col min="12289" max="12356" width="1.33203125" style="49" customWidth="1"/>
    <col min="12357" max="12370" width="2.5546875" style="49" customWidth="1"/>
    <col min="12371" max="12371" width="2.33203125" style="49" customWidth="1"/>
    <col min="12372" max="12544" width="6.33203125" style="49"/>
    <col min="12545" max="12612" width="1.33203125" style="49" customWidth="1"/>
    <col min="12613" max="12626" width="2.5546875" style="49" customWidth="1"/>
    <col min="12627" max="12627" width="2.33203125" style="49" customWidth="1"/>
    <col min="12628" max="12800" width="6.33203125" style="49"/>
    <col min="12801" max="12868" width="1.33203125" style="49" customWidth="1"/>
    <col min="12869" max="12882" width="2.5546875" style="49" customWidth="1"/>
    <col min="12883" max="12883" width="2.33203125" style="49" customWidth="1"/>
    <col min="12884" max="13056" width="6.33203125" style="49"/>
    <col min="13057" max="13124" width="1.33203125" style="49" customWidth="1"/>
    <col min="13125" max="13138" width="2.5546875" style="49" customWidth="1"/>
    <col min="13139" max="13139" width="2.33203125" style="49" customWidth="1"/>
    <col min="13140" max="13312" width="6.33203125" style="49"/>
    <col min="13313" max="13380" width="1.33203125" style="49" customWidth="1"/>
    <col min="13381" max="13394" width="2.5546875" style="49" customWidth="1"/>
    <col min="13395" max="13395" width="2.33203125" style="49" customWidth="1"/>
    <col min="13396" max="13568" width="6.33203125" style="49"/>
    <col min="13569" max="13636" width="1.33203125" style="49" customWidth="1"/>
    <col min="13637" max="13650" width="2.5546875" style="49" customWidth="1"/>
    <col min="13651" max="13651" width="2.33203125" style="49" customWidth="1"/>
    <col min="13652" max="13824" width="6.33203125" style="49"/>
    <col min="13825" max="13892" width="1.33203125" style="49" customWidth="1"/>
    <col min="13893" max="13906" width="2.5546875" style="49" customWidth="1"/>
    <col min="13907" max="13907" width="2.33203125" style="49" customWidth="1"/>
    <col min="13908" max="14080" width="6.33203125" style="49"/>
    <col min="14081" max="14148" width="1.33203125" style="49" customWidth="1"/>
    <col min="14149" max="14162" width="2.5546875" style="49" customWidth="1"/>
    <col min="14163" max="14163" width="2.33203125" style="49" customWidth="1"/>
    <col min="14164" max="14336" width="6.33203125" style="49"/>
    <col min="14337" max="14404" width="1.33203125" style="49" customWidth="1"/>
    <col min="14405" max="14418" width="2.5546875" style="49" customWidth="1"/>
    <col min="14419" max="14419" width="2.33203125" style="49" customWidth="1"/>
    <col min="14420" max="14592" width="6.33203125" style="49"/>
    <col min="14593" max="14660" width="1.33203125" style="49" customWidth="1"/>
    <col min="14661" max="14674" width="2.5546875" style="49" customWidth="1"/>
    <col min="14675" max="14675" width="2.33203125" style="49" customWidth="1"/>
    <col min="14676" max="14848" width="6.33203125" style="49"/>
    <col min="14849" max="14916" width="1.33203125" style="49" customWidth="1"/>
    <col min="14917" max="14930" width="2.5546875" style="49" customWidth="1"/>
    <col min="14931" max="14931" width="2.33203125" style="49" customWidth="1"/>
    <col min="14932" max="15104" width="6.33203125" style="49"/>
    <col min="15105" max="15172" width="1.33203125" style="49" customWidth="1"/>
    <col min="15173" max="15186" width="2.5546875" style="49" customWidth="1"/>
    <col min="15187" max="15187" width="2.33203125" style="49" customWidth="1"/>
    <col min="15188" max="15360" width="6.33203125" style="49"/>
    <col min="15361" max="15428" width="1.33203125" style="49" customWidth="1"/>
    <col min="15429" max="15442" width="2.5546875" style="49" customWidth="1"/>
    <col min="15443" max="15443" width="2.33203125" style="49" customWidth="1"/>
    <col min="15444" max="15616" width="6.33203125" style="49"/>
    <col min="15617" max="15684" width="1.33203125" style="49" customWidth="1"/>
    <col min="15685" max="15698" width="2.5546875" style="49" customWidth="1"/>
    <col min="15699" max="15699" width="2.33203125" style="49" customWidth="1"/>
    <col min="15700" max="15872" width="6.33203125" style="49"/>
    <col min="15873" max="15940" width="1.33203125" style="49" customWidth="1"/>
    <col min="15941" max="15954" width="2.5546875" style="49" customWidth="1"/>
    <col min="15955" max="15955" width="2.33203125" style="49" customWidth="1"/>
    <col min="15956" max="16128" width="6.33203125" style="49"/>
    <col min="16129" max="16196" width="1.33203125" style="49" customWidth="1"/>
    <col min="16197" max="16210" width="2.5546875" style="49" customWidth="1"/>
    <col min="16211" max="16211" width="2.33203125" style="49" customWidth="1"/>
    <col min="16212" max="16384" width="6.33203125" style="49"/>
  </cols>
  <sheetData>
    <row r="1" spans="1:88" ht="12.95" customHeight="1">
      <c r="A1" s="246" t="s">
        <v>44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88" ht="12.95" customHeight="1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88" ht="12.95" customHeight="1">
      <c r="A3" s="247"/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</row>
    <row r="4" spans="1:88" ht="12.95" customHeight="1" thickBot="1">
      <c r="A4" s="375" t="s">
        <v>12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384" t="s">
        <v>13</v>
      </c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6"/>
      <c r="Y4" s="384" t="s">
        <v>14</v>
      </c>
      <c r="Z4" s="385"/>
      <c r="AA4" s="385"/>
      <c r="AB4" s="385"/>
      <c r="AC4" s="385"/>
      <c r="AD4" s="385"/>
      <c r="AE4" s="385"/>
      <c r="AF4" s="385"/>
      <c r="AG4" s="385"/>
      <c r="AH4" s="385"/>
      <c r="AI4" s="385"/>
      <c r="AJ4" s="386"/>
      <c r="AK4" s="384" t="s">
        <v>15</v>
      </c>
      <c r="AL4" s="385"/>
      <c r="AM4" s="385"/>
      <c r="AN4" s="385"/>
      <c r="AO4" s="385"/>
      <c r="AP4" s="385"/>
      <c r="AQ4" s="385"/>
      <c r="AR4" s="385"/>
      <c r="AS4" s="385"/>
      <c r="AT4" s="385"/>
      <c r="AU4" s="385"/>
      <c r="AV4" s="386"/>
      <c r="AW4" s="365" t="s">
        <v>16</v>
      </c>
      <c r="AX4" s="366"/>
      <c r="AY4" s="366"/>
      <c r="AZ4" s="366"/>
      <c r="BA4" s="366"/>
      <c r="BB4" s="367"/>
      <c r="BC4" s="365" t="s">
        <v>17</v>
      </c>
      <c r="BD4" s="366"/>
      <c r="BE4" s="366"/>
      <c r="BF4" s="367"/>
      <c r="BG4" s="365" t="s">
        <v>18</v>
      </c>
      <c r="BH4" s="366"/>
      <c r="BI4" s="366"/>
      <c r="BJ4" s="366"/>
      <c r="BK4" s="366"/>
      <c r="BL4" s="367"/>
      <c r="BM4" s="365" t="s">
        <v>19</v>
      </c>
      <c r="BN4" s="366"/>
      <c r="BO4" s="366"/>
      <c r="BP4" s="367"/>
    </row>
    <row r="5" spans="1:88" ht="13.5" customHeight="1">
      <c r="A5" s="378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80"/>
      <c r="M5" s="359" t="str">
        <f>IF(A8="","",A8)</f>
        <v>トロピカルNG</v>
      </c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1"/>
      <c r="Y5" s="359" t="str">
        <f>IF(A13="","",A13)</f>
        <v>トロピカルOG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1"/>
      <c r="AK5" s="359" t="str">
        <f>IF(A18="","",A18)</f>
        <v>パンプキン</v>
      </c>
      <c r="AL5" s="360"/>
      <c r="AM5" s="360"/>
      <c r="AN5" s="360"/>
      <c r="AO5" s="360"/>
      <c r="AP5" s="360"/>
      <c r="AQ5" s="360"/>
      <c r="AR5" s="360"/>
      <c r="AS5" s="360"/>
      <c r="AT5" s="360"/>
      <c r="AU5" s="360"/>
      <c r="AV5" s="361"/>
      <c r="AW5" s="368"/>
      <c r="AX5" s="369"/>
      <c r="AY5" s="369"/>
      <c r="AZ5" s="369"/>
      <c r="BA5" s="370"/>
      <c r="BB5" s="371"/>
      <c r="BC5" s="368"/>
      <c r="BD5" s="369"/>
      <c r="BE5" s="369"/>
      <c r="BF5" s="371"/>
      <c r="BG5" s="368"/>
      <c r="BH5" s="369"/>
      <c r="BI5" s="369"/>
      <c r="BJ5" s="369"/>
      <c r="BK5" s="370"/>
      <c r="BL5" s="371"/>
      <c r="BM5" s="368"/>
      <c r="BN5" s="369"/>
      <c r="BO5" s="369"/>
      <c r="BP5" s="371"/>
      <c r="BU5" s="434" t="s">
        <v>20</v>
      </c>
      <c r="BV5" s="435"/>
      <c r="BW5" s="435"/>
      <c r="BX5" s="435"/>
      <c r="BY5" s="435"/>
      <c r="BZ5" s="220" t="s">
        <v>21</v>
      </c>
      <c r="CA5" s="220"/>
      <c r="CB5" s="220"/>
      <c r="CC5" s="220"/>
      <c r="CD5" s="220"/>
      <c r="CE5" s="220"/>
      <c r="CF5" s="220" t="s">
        <v>22</v>
      </c>
      <c r="CG5" s="220"/>
      <c r="CH5" s="220" t="s">
        <v>23</v>
      </c>
      <c r="CI5" s="220"/>
      <c r="CJ5" s="50" t="s">
        <v>24</v>
      </c>
    </row>
    <row r="6" spans="1:88" ht="13.5" customHeight="1">
      <c r="A6" s="381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3"/>
      <c r="M6" s="362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4"/>
      <c r="Y6" s="362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4"/>
      <c r="AK6" s="362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4"/>
      <c r="AW6" s="372"/>
      <c r="AX6" s="373"/>
      <c r="AY6" s="373"/>
      <c r="AZ6" s="373"/>
      <c r="BA6" s="373"/>
      <c r="BB6" s="374"/>
      <c r="BC6" s="372"/>
      <c r="BD6" s="373"/>
      <c r="BE6" s="373"/>
      <c r="BF6" s="374"/>
      <c r="BG6" s="372"/>
      <c r="BH6" s="373"/>
      <c r="BI6" s="373"/>
      <c r="BJ6" s="373"/>
      <c r="BK6" s="373"/>
      <c r="BL6" s="374"/>
      <c r="BM6" s="372"/>
      <c r="BN6" s="373"/>
      <c r="BO6" s="373"/>
      <c r="BP6" s="374"/>
      <c r="BU6" s="427" t="s">
        <v>46</v>
      </c>
      <c r="BV6" s="428"/>
      <c r="BW6" s="428"/>
      <c r="BX6" s="428"/>
      <c r="BY6" s="428"/>
      <c r="BZ6" s="194">
        <f>AW7+AW29</f>
        <v>3</v>
      </c>
      <c r="CA6" s="194"/>
      <c r="CB6" s="194"/>
      <c r="CC6" s="194">
        <f>BA7+BA29</f>
        <v>1</v>
      </c>
      <c r="CD6" s="194"/>
      <c r="CE6" s="194"/>
      <c r="CF6" s="194">
        <f>(BC7+BC29)/2</f>
        <v>2.75</v>
      </c>
      <c r="CG6" s="194"/>
      <c r="CH6" s="194">
        <f>(BG7+BG29)/2</f>
        <v>1.1551724137931034</v>
      </c>
      <c r="CI6" s="194"/>
      <c r="CJ6" s="433">
        <v>1</v>
      </c>
    </row>
    <row r="7" spans="1:88" ht="13.5" customHeight="1">
      <c r="A7" s="338" t="s">
        <v>13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40"/>
      <c r="M7" s="335"/>
      <c r="N7" s="336"/>
      <c r="O7" s="337"/>
      <c r="P7" s="337"/>
      <c r="Q7" s="337"/>
      <c r="R7" s="337"/>
      <c r="S7" s="337"/>
      <c r="T7" s="336"/>
      <c r="U7" s="336"/>
      <c r="V7" s="336"/>
      <c r="W7" s="336"/>
      <c r="X7" s="343"/>
      <c r="Y7" s="357"/>
      <c r="Z7" s="358"/>
      <c r="AA7" s="333" t="s">
        <v>25</v>
      </c>
      <c r="AB7" s="333"/>
      <c r="AC7" s="333"/>
      <c r="AD7" s="333"/>
      <c r="AE7" s="333"/>
      <c r="AF7" s="358"/>
      <c r="AG7" s="358"/>
      <c r="AH7" s="332" t="s">
        <v>26</v>
      </c>
      <c r="AI7" s="332"/>
      <c r="AJ7" s="334"/>
      <c r="AK7" s="357"/>
      <c r="AL7" s="358"/>
      <c r="AM7" s="333" t="s">
        <v>25</v>
      </c>
      <c r="AN7" s="333"/>
      <c r="AO7" s="333"/>
      <c r="AP7" s="333"/>
      <c r="AQ7" s="333"/>
      <c r="AR7" s="358"/>
      <c r="AS7" s="358"/>
      <c r="AT7" s="332" t="s">
        <v>26</v>
      </c>
      <c r="AU7" s="332"/>
      <c r="AV7" s="334"/>
      <c r="AW7" s="344">
        <f>IF(M10=2,1,0)+IF(Y10=2,1,0)+IF(AK10=2,1,0)</f>
        <v>1</v>
      </c>
      <c r="AX7" s="345"/>
      <c r="AY7" s="51"/>
      <c r="AZ7" s="51"/>
      <c r="BA7" s="345">
        <f>IF(W10=2,1,0)+IF(AI10=2,1,0)+IF(AU10=2,1,0)</f>
        <v>1</v>
      </c>
      <c r="BB7" s="350"/>
      <c r="BC7" s="289">
        <f>IF((W10+AI10+AU10)=0,"4/0",(M10+Y10+AK10)/(W10+AI10+AU10))</f>
        <v>1.5</v>
      </c>
      <c r="BD7" s="290"/>
      <c r="BE7" s="290"/>
      <c r="BF7" s="291"/>
      <c r="BG7" s="298">
        <f>(P9+P10+P11+AB9+AB10+AB11+AN9+AN10+AN11)/(T9+T10+T11+AF9+AF10+AF11+AR9+AR10+AR11)</f>
        <v>1.1206896551724137</v>
      </c>
      <c r="BH7" s="299"/>
      <c r="BI7" s="299"/>
      <c r="BJ7" s="299"/>
      <c r="BK7" s="299"/>
      <c r="BL7" s="300"/>
      <c r="BM7" s="307">
        <v>2</v>
      </c>
      <c r="BN7" s="308"/>
      <c r="BO7" s="308"/>
      <c r="BP7" s="309"/>
      <c r="BU7" s="427"/>
      <c r="BV7" s="428"/>
      <c r="BW7" s="428"/>
      <c r="BX7" s="428"/>
      <c r="BY7" s="428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433"/>
    </row>
    <row r="8" spans="1:88" ht="13.5" customHeight="1">
      <c r="A8" s="316" t="s">
        <v>46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8"/>
      <c r="M8" s="327"/>
      <c r="N8" s="328"/>
      <c r="O8" s="328"/>
      <c r="P8" s="328"/>
      <c r="Q8" s="328"/>
      <c r="R8" s="329"/>
      <c r="S8" s="329"/>
      <c r="T8" s="329"/>
      <c r="U8" s="329"/>
      <c r="V8" s="329"/>
      <c r="W8" s="329"/>
      <c r="X8" s="330"/>
      <c r="Y8" s="323" t="s">
        <v>27</v>
      </c>
      <c r="Z8" s="324"/>
      <c r="AA8" s="324"/>
      <c r="AB8" s="324"/>
      <c r="AC8" s="324"/>
      <c r="AD8" s="355"/>
      <c r="AE8" s="355"/>
      <c r="AF8" s="355"/>
      <c r="AG8" s="355"/>
      <c r="AH8" s="355"/>
      <c r="AI8" s="355"/>
      <c r="AJ8" s="356"/>
      <c r="AK8" s="323" t="s">
        <v>27</v>
      </c>
      <c r="AL8" s="324"/>
      <c r="AM8" s="324"/>
      <c r="AN8" s="324"/>
      <c r="AO8" s="324"/>
      <c r="AP8" s="355"/>
      <c r="AQ8" s="355"/>
      <c r="AR8" s="355"/>
      <c r="AS8" s="355"/>
      <c r="AT8" s="355"/>
      <c r="AU8" s="355"/>
      <c r="AV8" s="356"/>
      <c r="AW8" s="346"/>
      <c r="AX8" s="347"/>
      <c r="AY8" s="52"/>
      <c r="AZ8" s="52"/>
      <c r="BA8" s="347"/>
      <c r="BB8" s="351"/>
      <c r="BC8" s="292"/>
      <c r="BD8" s="293"/>
      <c r="BE8" s="293"/>
      <c r="BF8" s="294"/>
      <c r="BG8" s="301"/>
      <c r="BH8" s="302"/>
      <c r="BI8" s="302"/>
      <c r="BJ8" s="302"/>
      <c r="BK8" s="302"/>
      <c r="BL8" s="303"/>
      <c r="BM8" s="310"/>
      <c r="BN8" s="311"/>
      <c r="BO8" s="311"/>
      <c r="BP8" s="312"/>
      <c r="BU8" s="427"/>
      <c r="BV8" s="428"/>
      <c r="BW8" s="428"/>
      <c r="BX8" s="428"/>
      <c r="BY8" s="428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433"/>
    </row>
    <row r="9" spans="1:88" ht="13.5" customHeight="1">
      <c r="A9" s="319"/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8"/>
      <c r="M9" s="283"/>
      <c r="N9" s="257"/>
      <c r="O9" s="265"/>
      <c r="P9" s="267"/>
      <c r="Q9" s="267"/>
      <c r="R9" s="257"/>
      <c r="S9" s="257"/>
      <c r="T9" s="257"/>
      <c r="U9" s="257"/>
      <c r="V9" s="265"/>
      <c r="W9" s="267"/>
      <c r="X9" s="268"/>
      <c r="Y9" s="288" t="str">
        <f>IF(Y10=2,"○",IF(AI10=2,"●",""))</f>
        <v>●</v>
      </c>
      <c r="Z9" s="269"/>
      <c r="AA9" s="280" t="s">
        <v>28</v>
      </c>
      <c r="AB9" s="353">
        <v>6</v>
      </c>
      <c r="AC9" s="353"/>
      <c r="AD9" s="269" t="s">
        <v>29</v>
      </c>
      <c r="AE9" s="269"/>
      <c r="AF9" s="354">
        <v>15</v>
      </c>
      <c r="AG9" s="354"/>
      <c r="AH9" s="280" t="s">
        <v>30</v>
      </c>
      <c r="AI9" s="275"/>
      <c r="AJ9" s="282"/>
      <c r="AK9" s="288" t="str">
        <f>IF(AK10=2,"○",IF(AU10=2,"●",""))</f>
        <v>○</v>
      </c>
      <c r="AL9" s="269"/>
      <c r="AM9" s="280" t="s">
        <v>28</v>
      </c>
      <c r="AN9" s="353">
        <v>15</v>
      </c>
      <c r="AO9" s="353"/>
      <c r="AP9" s="269" t="s">
        <v>29</v>
      </c>
      <c r="AQ9" s="269"/>
      <c r="AR9" s="354">
        <v>8</v>
      </c>
      <c r="AS9" s="354"/>
      <c r="AT9" s="280" t="s">
        <v>30</v>
      </c>
      <c r="AU9" s="275"/>
      <c r="AV9" s="282"/>
      <c r="AW9" s="346"/>
      <c r="AX9" s="347"/>
      <c r="AY9" s="269" t="s">
        <v>29</v>
      </c>
      <c r="AZ9" s="270"/>
      <c r="BA9" s="347"/>
      <c r="BB9" s="351"/>
      <c r="BC9" s="292"/>
      <c r="BD9" s="293"/>
      <c r="BE9" s="293"/>
      <c r="BF9" s="294"/>
      <c r="BG9" s="301"/>
      <c r="BH9" s="302"/>
      <c r="BI9" s="302"/>
      <c r="BJ9" s="302"/>
      <c r="BK9" s="302"/>
      <c r="BL9" s="303"/>
      <c r="BM9" s="310"/>
      <c r="BN9" s="311"/>
      <c r="BO9" s="311"/>
      <c r="BP9" s="312"/>
      <c r="BU9" s="427" t="s">
        <v>47</v>
      </c>
      <c r="BV9" s="428"/>
      <c r="BW9" s="428"/>
      <c r="BX9" s="428"/>
      <c r="BY9" s="428"/>
      <c r="BZ9" s="194">
        <f>AW12+AW34</f>
        <v>3</v>
      </c>
      <c r="CA9" s="194"/>
      <c r="CB9" s="194"/>
      <c r="CC9" s="194">
        <f>BA12+BA34</f>
        <v>1</v>
      </c>
      <c r="CD9" s="194"/>
      <c r="CE9" s="194"/>
      <c r="CF9" s="194">
        <f>(BC12+BC34)/2</f>
        <v>1.3333333333333333</v>
      </c>
      <c r="CG9" s="194"/>
      <c r="CH9" s="194">
        <f>(BG12+BG34)/2</f>
        <v>1.1859243697478992</v>
      </c>
      <c r="CI9" s="194"/>
      <c r="CJ9" s="431">
        <v>2</v>
      </c>
    </row>
    <row r="10" spans="1:88" ht="13.5" customHeight="1">
      <c r="A10" s="319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8"/>
      <c r="M10" s="284"/>
      <c r="N10" s="285"/>
      <c r="O10" s="265"/>
      <c r="P10" s="267"/>
      <c r="Q10" s="267"/>
      <c r="R10" s="257"/>
      <c r="S10" s="257"/>
      <c r="T10" s="257"/>
      <c r="U10" s="257"/>
      <c r="V10" s="265"/>
      <c r="W10" s="258"/>
      <c r="X10" s="259"/>
      <c r="Y10" s="271">
        <f>IF(AB9&gt;AF9,1,0)+IF(AB10&gt;AF10,1,0)+IF(AB11&gt;AF11,1,0)</f>
        <v>1</v>
      </c>
      <c r="Z10" s="272"/>
      <c r="AA10" s="280"/>
      <c r="AB10" s="353">
        <v>15</v>
      </c>
      <c r="AC10" s="353"/>
      <c r="AD10" s="269" t="s">
        <v>29</v>
      </c>
      <c r="AE10" s="269"/>
      <c r="AF10" s="354">
        <v>10</v>
      </c>
      <c r="AG10" s="354"/>
      <c r="AH10" s="280"/>
      <c r="AI10" s="276">
        <f>IF(AF9&gt;AB9,1,0)+IF(AF10&gt;AB10,1,0)+IF(AF11&gt;AB11,1,0)</f>
        <v>2</v>
      </c>
      <c r="AJ10" s="277"/>
      <c r="AK10" s="271">
        <f>IF(AN9&gt;AR9,1,0)+IF(AN10&gt;AR10,1,0)+IF(AN11&gt;AR11,1,0)</f>
        <v>2</v>
      </c>
      <c r="AL10" s="272"/>
      <c r="AM10" s="280"/>
      <c r="AN10" s="353">
        <v>15</v>
      </c>
      <c r="AO10" s="353"/>
      <c r="AP10" s="269" t="s">
        <v>29</v>
      </c>
      <c r="AQ10" s="269"/>
      <c r="AR10" s="354">
        <v>9</v>
      </c>
      <c r="AS10" s="354"/>
      <c r="AT10" s="280"/>
      <c r="AU10" s="276">
        <f>IF(AR9&gt;AN9,1,0)+IF(AR10&gt;AN10,1,0)+IF(AR11&gt;AN11,1,0)</f>
        <v>0</v>
      </c>
      <c r="AV10" s="277"/>
      <c r="AW10" s="346"/>
      <c r="AX10" s="347"/>
      <c r="AY10" s="52"/>
      <c r="AZ10" s="52"/>
      <c r="BA10" s="347"/>
      <c r="BB10" s="351"/>
      <c r="BC10" s="292"/>
      <c r="BD10" s="293"/>
      <c r="BE10" s="293"/>
      <c r="BF10" s="294"/>
      <c r="BG10" s="301"/>
      <c r="BH10" s="302"/>
      <c r="BI10" s="302"/>
      <c r="BJ10" s="302"/>
      <c r="BK10" s="302"/>
      <c r="BL10" s="303"/>
      <c r="BM10" s="310"/>
      <c r="BN10" s="311"/>
      <c r="BO10" s="311"/>
      <c r="BP10" s="312"/>
      <c r="BU10" s="427"/>
      <c r="BV10" s="428"/>
      <c r="BW10" s="428"/>
      <c r="BX10" s="428"/>
      <c r="BY10" s="428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431"/>
    </row>
    <row r="11" spans="1:88" ht="13.5" customHeight="1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2"/>
      <c r="M11" s="286"/>
      <c r="N11" s="287"/>
      <c r="O11" s="266"/>
      <c r="P11" s="264"/>
      <c r="Q11" s="264"/>
      <c r="R11" s="245"/>
      <c r="S11" s="245"/>
      <c r="T11" s="245"/>
      <c r="U11" s="245"/>
      <c r="V11" s="266"/>
      <c r="W11" s="260"/>
      <c r="X11" s="261"/>
      <c r="Y11" s="273"/>
      <c r="Z11" s="274"/>
      <c r="AA11" s="281"/>
      <c r="AB11" s="341">
        <v>14</v>
      </c>
      <c r="AC11" s="341"/>
      <c r="AD11" s="263" t="s">
        <v>29</v>
      </c>
      <c r="AE11" s="263"/>
      <c r="AF11" s="342">
        <v>16</v>
      </c>
      <c r="AG11" s="342"/>
      <c r="AH11" s="281"/>
      <c r="AI11" s="278"/>
      <c r="AJ11" s="279"/>
      <c r="AK11" s="273"/>
      <c r="AL11" s="274"/>
      <c r="AM11" s="281"/>
      <c r="AN11" s="341"/>
      <c r="AO11" s="341"/>
      <c r="AP11" s="263" t="s">
        <v>29</v>
      </c>
      <c r="AQ11" s="263"/>
      <c r="AR11" s="342"/>
      <c r="AS11" s="342"/>
      <c r="AT11" s="281"/>
      <c r="AU11" s="278"/>
      <c r="AV11" s="279"/>
      <c r="AW11" s="348"/>
      <c r="AX11" s="349"/>
      <c r="AY11" s="53"/>
      <c r="AZ11" s="53"/>
      <c r="BA11" s="349"/>
      <c r="BB11" s="352"/>
      <c r="BC11" s="295"/>
      <c r="BD11" s="296"/>
      <c r="BE11" s="296"/>
      <c r="BF11" s="297"/>
      <c r="BG11" s="304"/>
      <c r="BH11" s="305"/>
      <c r="BI11" s="305"/>
      <c r="BJ11" s="305"/>
      <c r="BK11" s="305"/>
      <c r="BL11" s="306"/>
      <c r="BM11" s="313"/>
      <c r="BN11" s="314"/>
      <c r="BO11" s="314"/>
      <c r="BP11" s="315"/>
      <c r="BU11" s="427"/>
      <c r="BV11" s="428"/>
      <c r="BW11" s="428"/>
      <c r="BX11" s="428"/>
      <c r="BY11" s="428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431"/>
    </row>
    <row r="12" spans="1:88" ht="13.5" customHeight="1">
      <c r="A12" s="338" t="s">
        <v>14</v>
      </c>
      <c r="B12" s="339"/>
      <c r="C12" s="339"/>
      <c r="D12" s="339"/>
      <c r="E12" s="339"/>
      <c r="F12" s="339"/>
      <c r="G12" s="339"/>
      <c r="H12" s="339"/>
      <c r="I12" s="339"/>
      <c r="J12" s="339"/>
      <c r="K12" s="339"/>
      <c r="L12" s="340"/>
      <c r="M12" s="331" t="str">
        <f>IF(Y7="","",Y7)</f>
        <v/>
      </c>
      <c r="N12" s="332"/>
      <c r="O12" s="333" t="s">
        <v>25</v>
      </c>
      <c r="P12" s="333"/>
      <c r="Q12" s="333"/>
      <c r="R12" s="333"/>
      <c r="S12" s="333"/>
      <c r="T12" s="332" t="str">
        <f>IF(AF7="","",AF7)</f>
        <v/>
      </c>
      <c r="U12" s="332"/>
      <c r="V12" s="332" t="s">
        <v>26</v>
      </c>
      <c r="W12" s="332"/>
      <c r="X12" s="334"/>
      <c r="Y12" s="335"/>
      <c r="Z12" s="336"/>
      <c r="AA12" s="337"/>
      <c r="AB12" s="337"/>
      <c r="AC12" s="337"/>
      <c r="AD12" s="337"/>
      <c r="AE12" s="337"/>
      <c r="AF12" s="336"/>
      <c r="AG12" s="336"/>
      <c r="AH12" s="336"/>
      <c r="AI12" s="336"/>
      <c r="AJ12" s="343"/>
      <c r="AK12" s="357"/>
      <c r="AL12" s="358"/>
      <c r="AM12" s="333" t="s">
        <v>25</v>
      </c>
      <c r="AN12" s="333"/>
      <c r="AO12" s="333"/>
      <c r="AP12" s="333"/>
      <c r="AQ12" s="333"/>
      <c r="AR12" s="358"/>
      <c r="AS12" s="358"/>
      <c r="AT12" s="332" t="s">
        <v>26</v>
      </c>
      <c r="AU12" s="332"/>
      <c r="AV12" s="334"/>
      <c r="AW12" s="344">
        <f>IF(M15=2,1,0)+IF(Y15=2,1,0)+IF(AK15=2,1,0)</f>
        <v>2</v>
      </c>
      <c r="AX12" s="345"/>
      <c r="AY12" s="51"/>
      <c r="AZ12" s="51"/>
      <c r="BA12" s="345">
        <f>IF(W15=2,1,0)+IF(AI15=2,1,0)+IF(AU15=2,1,0)</f>
        <v>0</v>
      </c>
      <c r="BB12" s="350"/>
      <c r="BC12" s="289">
        <f>IF((W15+AI15+AU15)=0,"4/0",(M15+Y15+AK15)/(W15+AI15+AU15))</f>
        <v>2</v>
      </c>
      <c r="BD12" s="290"/>
      <c r="BE12" s="290"/>
      <c r="BF12" s="291"/>
      <c r="BG12" s="298">
        <f>(P14+P15+P16+AB14+AB15+AB16+AN14+AN15+AN16)/(T14+T15+T16+AF14+AF15+AF16+AR14+AR15+AR16)</f>
        <v>1.2647058823529411</v>
      </c>
      <c r="BH12" s="299"/>
      <c r="BI12" s="299"/>
      <c r="BJ12" s="299"/>
      <c r="BK12" s="299"/>
      <c r="BL12" s="300"/>
      <c r="BM12" s="307">
        <v>1</v>
      </c>
      <c r="BN12" s="308"/>
      <c r="BO12" s="308"/>
      <c r="BP12" s="309"/>
      <c r="BU12" s="427" t="s">
        <v>48</v>
      </c>
      <c r="BV12" s="428"/>
      <c r="BW12" s="428"/>
      <c r="BX12" s="428"/>
      <c r="BY12" s="428"/>
      <c r="BZ12" s="194">
        <f>AW17+AW39</f>
        <v>0</v>
      </c>
      <c r="CA12" s="194"/>
      <c r="CB12" s="194"/>
      <c r="CC12" s="194">
        <f>BA17+BA39</f>
        <v>4</v>
      </c>
      <c r="CD12" s="194"/>
      <c r="CE12" s="194"/>
      <c r="CF12" s="194">
        <f>(BC17+BC39)/2</f>
        <v>0.375</v>
      </c>
      <c r="CG12" s="194"/>
      <c r="CH12" s="194">
        <f>(BG17+BG39)/2</f>
        <v>0.72573839662447259</v>
      </c>
      <c r="CI12" s="194"/>
      <c r="CJ12" s="431">
        <v>3</v>
      </c>
    </row>
    <row r="13" spans="1:88" ht="13.5" customHeight="1">
      <c r="A13" s="316" t="s">
        <v>47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8"/>
      <c r="M13" s="323" t="s">
        <v>27</v>
      </c>
      <c r="N13" s="324"/>
      <c r="O13" s="324"/>
      <c r="P13" s="324"/>
      <c r="Q13" s="324"/>
      <c r="R13" s="325" t="str">
        <f>IF(AD8="","",AD8)</f>
        <v/>
      </c>
      <c r="S13" s="325"/>
      <c r="T13" s="325"/>
      <c r="U13" s="325"/>
      <c r="V13" s="325"/>
      <c r="W13" s="325"/>
      <c r="X13" s="326"/>
      <c r="Y13" s="327"/>
      <c r="Z13" s="328"/>
      <c r="AA13" s="328"/>
      <c r="AB13" s="328"/>
      <c r="AC13" s="328"/>
      <c r="AD13" s="329"/>
      <c r="AE13" s="329"/>
      <c r="AF13" s="329"/>
      <c r="AG13" s="329"/>
      <c r="AH13" s="329"/>
      <c r="AI13" s="329"/>
      <c r="AJ13" s="330"/>
      <c r="AK13" s="323" t="s">
        <v>27</v>
      </c>
      <c r="AL13" s="324"/>
      <c r="AM13" s="324"/>
      <c r="AN13" s="324"/>
      <c r="AO13" s="324"/>
      <c r="AP13" s="355"/>
      <c r="AQ13" s="355"/>
      <c r="AR13" s="355"/>
      <c r="AS13" s="355"/>
      <c r="AT13" s="355"/>
      <c r="AU13" s="355"/>
      <c r="AV13" s="356"/>
      <c r="AW13" s="346"/>
      <c r="AX13" s="347"/>
      <c r="AY13" s="52"/>
      <c r="AZ13" s="52"/>
      <c r="BA13" s="347"/>
      <c r="BB13" s="351"/>
      <c r="BC13" s="292"/>
      <c r="BD13" s="293"/>
      <c r="BE13" s="293"/>
      <c r="BF13" s="294"/>
      <c r="BG13" s="301"/>
      <c r="BH13" s="302"/>
      <c r="BI13" s="302"/>
      <c r="BJ13" s="302"/>
      <c r="BK13" s="302"/>
      <c r="BL13" s="303"/>
      <c r="BM13" s="310"/>
      <c r="BN13" s="311"/>
      <c r="BO13" s="311"/>
      <c r="BP13" s="312"/>
      <c r="BU13" s="427"/>
      <c r="BV13" s="428"/>
      <c r="BW13" s="428"/>
      <c r="BX13" s="428"/>
      <c r="BY13" s="428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431"/>
    </row>
    <row r="14" spans="1:88" ht="13.5" customHeight="1" thickBot="1">
      <c r="A14" s="319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8"/>
      <c r="M14" s="288" t="str">
        <f>IF(M15=2,"○",IF(W15=2,"●",""))</f>
        <v>○</v>
      </c>
      <c r="N14" s="269"/>
      <c r="O14" s="280" t="s">
        <v>28</v>
      </c>
      <c r="P14" s="275">
        <f>AF9</f>
        <v>15</v>
      </c>
      <c r="Q14" s="275"/>
      <c r="R14" s="269" t="s">
        <v>29</v>
      </c>
      <c r="S14" s="269"/>
      <c r="T14" s="269">
        <f>AB9</f>
        <v>6</v>
      </c>
      <c r="U14" s="269"/>
      <c r="V14" s="280" t="s">
        <v>30</v>
      </c>
      <c r="W14" s="275"/>
      <c r="X14" s="282"/>
      <c r="Y14" s="283"/>
      <c r="Z14" s="257"/>
      <c r="AA14" s="265"/>
      <c r="AB14" s="267"/>
      <c r="AC14" s="267"/>
      <c r="AD14" s="257"/>
      <c r="AE14" s="257"/>
      <c r="AF14" s="257"/>
      <c r="AG14" s="257"/>
      <c r="AH14" s="265"/>
      <c r="AI14" s="267"/>
      <c r="AJ14" s="268"/>
      <c r="AK14" s="288" t="str">
        <f>IF(AK15=2,"○",IF(AU15=2,"●",""))</f>
        <v>○</v>
      </c>
      <c r="AL14" s="269"/>
      <c r="AM14" s="280" t="s">
        <v>28</v>
      </c>
      <c r="AN14" s="353">
        <v>15</v>
      </c>
      <c r="AO14" s="353"/>
      <c r="AP14" s="269" t="s">
        <v>29</v>
      </c>
      <c r="AQ14" s="269"/>
      <c r="AR14" s="354">
        <v>9</v>
      </c>
      <c r="AS14" s="354"/>
      <c r="AT14" s="280" t="s">
        <v>30</v>
      </c>
      <c r="AU14" s="275"/>
      <c r="AV14" s="282"/>
      <c r="AW14" s="346"/>
      <c r="AX14" s="347"/>
      <c r="AY14" s="269" t="s">
        <v>29</v>
      </c>
      <c r="AZ14" s="270"/>
      <c r="BA14" s="347"/>
      <c r="BB14" s="351"/>
      <c r="BC14" s="292"/>
      <c r="BD14" s="293"/>
      <c r="BE14" s="293"/>
      <c r="BF14" s="294"/>
      <c r="BG14" s="301"/>
      <c r="BH14" s="302"/>
      <c r="BI14" s="302"/>
      <c r="BJ14" s="302"/>
      <c r="BK14" s="302"/>
      <c r="BL14" s="303"/>
      <c r="BM14" s="310"/>
      <c r="BN14" s="311"/>
      <c r="BO14" s="311"/>
      <c r="BP14" s="312"/>
      <c r="BU14" s="429"/>
      <c r="BV14" s="430"/>
      <c r="BW14" s="430"/>
      <c r="BX14" s="430"/>
      <c r="BY14" s="430"/>
      <c r="BZ14" s="195"/>
      <c r="CA14" s="195"/>
      <c r="CB14" s="195"/>
      <c r="CC14" s="195"/>
      <c r="CD14" s="195"/>
      <c r="CE14" s="195"/>
      <c r="CF14" s="195"/>
      <c r="CG14" s="195"/>
      <c r="CH14" s="195"/>
      <c r="CI14" s="195"/>
      <c r="CJ14" s="432"/>
    </row>
    <row r="15" spans="1:88" ht="13.5" customHeight="1">
      <c r="A15" s="319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8"/>
      <c r="M15" s="271">
        <f>AI10</f>
        <v>2</v>
      </c>
      <c r="N15" s="272"/>
      <c r="O15" s="280"/>
      <c r="P15" s="275">
        <f>AF10</f>
        <v>10</v>
      </c>
      <c r="Q15" s="275"/>
      <c r="R15" s="269" t="s">
        <v>29</v>
      </c>
      <c r="S15" s="269"/>
      <c r="T15" s="269">
        <f>AB10</f>
        <v>15</v>
      </c>
      <c r="U15" s="269"/>
      <c r="V15" s="280"/>
      <c r="W15" s="276">
        <f>Y10</f>
        <v>1</v>
      </c>
      <c r="X15" s="277"/>
      <c r="Y15" s="284"/>
      <c r="Z15" s="285"/>
      <c r="AA15" s="265"/>
      <c r="AB15" s="267"/>
      <c r="AC15" s="267"/>
      <c r="AD15" s="257"/>
      <c r="AE15" s="257"/>
      <c r="AF15" s="257"/>
      <c r="AG15" s="257"/>
      <c r="AH15" s="265"/>
      <c r="AI15" s="258"/>
      <c r="AJ15" s="259"/>
      <c r="AK15" s="271">
        <f>IF(AN14&gt;AR14,1,0)+IF(AN15&gt;AR15,1,0)+IF(AN16&gt;AR16,1,0)</f>
        <v>2</v>
      </c>
      <c r="AL15" s="272"/>
      <c r="AM15" s="280"/>
      <c r="AN15" s="353">
        <v>15</v>
      </c>
      <c r="AO15" s="353"/>
      <c r="AP15" s="269" t="s">
        <v>29</v>
      </c>
      <c r="AQ15" s="269"/>
      <c r="AR15" s="354">
        <v>17</v>
      </c>
      <c r="AS15" s="354"/>
      <c r="AT15" s="280"/>
      <c r="AU15" s="276">
        <f>IF(AR14&gt;AN14,1,0)+IF(AR15&gt;AN15,1,0)+IF(AR16&gt;AN16,1,0)</f>
        <v>1</v>
      </c>
      <c r="AV15" s="277"/>
      <c r="AW15" s="346"/>
      <c r="AX15" s="347"/>
      <c r="AY15" s="52"/>
      <c r="AZ15" s="52"/>
      <c r="BA15" s="347"/>
      <c r="BB15" s="351"/>
      <c r="BC15" s="292"/>
      <c r="BD15" s="293"/>
      <c r="BE15" s="293"/>
      <c r="BF15" s="294"/>
      <c r="BG15" s="301"/>
      <c r="BH15" s="302"/>
      <c r="BI15" s="302"/>
      <c r="BJ15" s="302"/>
      <c r="BK15" s="302"/>
      <c r="BL15" s="303"/>
      <c r="BM15" s="310"/>
      <c r="BN15" s="311"/>
      <c r="BO15" s="311"/>
      <c r="BP15" s="312"/>
    </row>
    <row r="16" spans="1:88" ht="13.5" customHeight="1">
      <c r="A16" s="320"/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2"/>
      <c r="M16" s="273"/>
      <c r="N16" s="274"/>
      <c r="O16" s="281"/>
      <c r="P16" s="262">
        <f>AF11</f>
        <v>16</v>
      </c>
      <c r="Q16" s="262"/>
      <c r="R16" s="263" t="s">
        <v>29</v>
      </c>
      <c r="S16" s="263"/>
      <c r="T16" s="263">
        <f>AB11</f>
        <v>14</v>
      </c>
      <c r="U16" s="263"/>
      <c r="V16" s="281"/>
      <c r="W16" s="278"/>
      <c r="X16" s="279"/>
      <c r="Y16" s="286"/>
      <c r="Z16" s="287"/>
      <c r="AA16" s="266"/>
      <c r="AB16" s="264"/>
      <c r="AC16" s="264"/>
      <c r="AD16" s="245"/>
      <c r="AE16" s="245"/>
      <c r="AF16" s="245"/>
      <c r="AG16" s="245"/>
      <c r="AH16" s="266"/>
      <c r="AI16" s="260"/>
      <c r="AJ16" s="261"/>
      <c r="AK16" s="273"/>
      <c r="AL16" s="274"/>
      <c r="AM16" s="281"/>
      <c r="AN16" s="341">
        <v>15</v>
      </c>
      <c r="AO16" s="341"/>
      <c r="AP16" s="263" t="s">
        <v>29</v>
      </c>
      <c r="AQ16" s="263"/>
      <c r="AR16" s="342">
        <v>7</v>
      </c>
      <c r="AS16" s="342"/>
      <c r="AT16" s="281"/>
      <c r="AU16" s="278"/>
      <c r="AV16" s="279"/>
      <c r="AW16" s="348"/>
      <c r="AX16" s="349"/>
      <c r="AY16" s="53"/>
      <c r="AZ16" s="53"/>
      <c r="BA16" s="349"/>
      <c r="BB16" s="352"/>
      <c r="BC16" s="295"/>
      <c r="BD16" s="296"/>
      <c r="BE16" s="296"/>
      <c r="BF16" s="297"/>
      <c r="BG16" s="304"/>
      <c r="BH16" s="305"/>
      <c r="BI16" s="305"/>
      <c r="BJ16" s="305"/>
      <c r="BK16" s="305"/>
      <c r="BL16" s="306"/>
      <c r="BM16" s="313"/>
      <c r="BN16" s="314"/>
      <c r="BO16" s="314"/>
      <c r="BP16" s="315"/>
    </row>
    <row r="17" spans="1:68" ht="13.5" customHeight="1">
      <c r="A17" s="338" t="s">
        <v>15</v>
      </c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40"/>
      <c r="M17" s="331" t="str">
        <f>IF(AK7="","",AK7)</f>
        <v/>
      </c>
      <c r="N17" s="332"/>
      <c r="O17" s="333" t="s">
        <v>25</v>
      </c>
      <c r="P17" s="333"/>
      <c r="Q17" s="333"/>
      <c r="R17" s="333"/>
      <c r="S17" s="333"/>
      <c r="T17" s="332" t="str">
        <f>IF(AR7="","",AR7)</f>
        <v/>
      </c>
      <c r="U17" s="332"/>
      <c r="V17" s="332" t="s">
        <v>26</v>
      </c>
      <c r="W17" s="332"/>
      <c r="X17" s="334"/>
      <c r="Y17" s="331" t="str">
        <f>IF(AK12="","",AK12)</f>
        <v/>
      </c>
      <c r="Z17" s="332"/>
      <c r="AA17" s="333" t="s">
        <v>25</v>
      </c>
      <c r="AB17" s="333"/>
      <c r="AC17" s="333"/>
      <c r="AD17" s="333"/>
      <c r="AE17" s="333"/>
      <c r="AF17" s="332" t="str">
        <f>IF(AR12="","",AR12)</f>
        <v/>
      </c>
      <c r="AG17" s="332"/>
      <c r="AH17" s="332" t="s">
        <v>26</v>
      </c>
      <c r="AI17" s="332"/>
      <c r="AJ17" s="334"/>
      <c r="AK17" s="335"/>
      <c r="AL17" s="336"/>
      <c r="AM17" s="337"/>
      <c r="AN17" s="337"/>
      <c r="AO17" s="337"/>
      <c r="AP17" s="337"/>
      <c r="AQ17" s="337"/>
      <c r="AR17" s="336"/>
      <c r="AS17" s="336"/>
      <c r="AT17" s="336"/>
      <c r="AU17" s="336"/>
      <c r="AV17" s="343"/>
      <c r="AW17" s="344">
        <f>IF(M20=2,1,0)+IF(Y20=2,1,0)+IF(AK20=2,1,0)</f>
        <v>0</v>
      </c>
      <c r="AX17" s="345"/>
      <c r="AY17" s="51"/>
      <c r="AZ17" s="51"/>
      <c r="BA17" s="345">
        <f>IF(W20=2,1,0)+IF(AI20=2,1,0)+IF(AU20=2,1,0)</f>
        <v>2</v>
      </c>
      <c r="BB17" s="350"/>
      <c r="BC17" s="289">
        <f>IF((W20+AI20+AU20)=0,"4/0",(M20+Y20+AK20)/(W20+AI20+AU20))</f>
        <v>0.25</v>
      </c>
      <c r="BD17" s="290"/>
      <c r="BE17" s="290"/>
      <c r="BF17" s="291"/>
      <c r="BG17" s="298">
        <f>(P19+P20+P21+AB19+AB20+AB21+AN19+AN20+AN21)/(T19+T20+T21+AF19+AF20+AF21+AR19+AR20+AR21)</f>
        <v>0.66666666666666663</v>
      </c>
      <c r="BH17" s="299"/>
      <c r="BI17" s="299"/>
      <c r="BJ17" s="299"/>
      <c r="BK17" s="299"/>
      <c r="BL17" s="300"/>
      <c r="BM17" s="307">
        <v>3</v>
      </c>
      <c r="BN17" s="308"/>
      <c r="BO17" s="308"/>
      <c r="BP17" s="309"/>
    </row>
    <row r="18" spans="1:68" ht="13.5" customHeight="1">
      <c r="A18" s="316" t="s">
        <v>48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8"/>
      <c r="M18" s="323" t="s">
        <v>27</v>
      </c>
      <c r="N18" s="324"/>
      <c r="O18" s="324"/>
      <c r="P18" s="324"/>
      <c r="Q18" s="324"/>
      <c r="R18" s="325" t="str">
        <f>IF(AP8="","",AP8)</f>
        <v/>
      </c>
      <c r="S18" s="325"/>
      <c r="T18" s="325"/>
      <c r="U18" s="325"/>
      <c r="V18" s="325"/>
      <c r="W18" s="325"/>
      <c r="X18" s="326"/>
      <c r="Y18" s="323" t="s">
        <v>27</v>
      </c>
      <c r="Z18" s="324"/>
      <c r="AA18" s="324"/>
      <c r="AB18" s="324"/>
      <c r="AC18" s="324"/>
      <c r="AD18" s="325" t="str">
        <f>IF(AP13="","",AP13)</f>
        <v/>
      </c>
      <c r="AE18" s="325"/>
      <c r="AF18" s="325"/>
      <c r="AG18" s="325"/>
      <c r="AH18" s="325"/>
      <c r="AI18" s="325"/>
      <c r="AJ18" s="326"/>
      <c r="AK18" s="327"/>
      <c r="AL18" s="328"/>
      <c r="AM18" s="328"/>
      <c r="AN18" s="328"/>
      <c r="AO18" s="328"/>
      <c r="AP18" s="329"/>
      <c r="AQ18" s="329"/>
      <c r="AR18" s="329"/>
      <c r="AS18" s="329"/>
      <c r="AT18" s="329"/>
      <c r="AU18" s="329"/>
      <c r="AV18" s="330"/>
      <c r="AW18" s="346"/>
      <c r="AX18" s="347"/>
      <c r="AY18" s="52"/>
      <c r="AZ18" s="52"/>
      <c r="BA18" s="347"/>
      <c r="BB18" s="351"/>
      <c r="BC18" s="292"/>
      <c r="BD18" s="293"/>
      <c r="BE18" s="293"/>
      <c r="BF18" s="294"/>
      <c r="BG18" s="301"/>
      <c r="BH18" s="302"/>
      <c r="BI18" s="302"/>
      <c r="BJ18" s="302"/>
      <c r="BK18" s="302"/>
      <c r="BL18" s="303"/>
      <c r="BM18" s="310"/>
      <c r="BN18" s="311"/>
      <c r="BO18" s="311"/>
      <c r="BP18" s="312"/>
    </row>
    <row r="19" spans="1:68" ht="13.5" customHeight="1">
      <c r="A19" s="319"/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8"/>
      <c r="M19" s="288" t="str">
        <f>IF(M20=2,"○",IF(W20=2,"●",""))</f>
        <v>●</v>
      </c>
      <c r="N19" s="269"/>
      <c r="O19" s="280" t="s">
        <v>28</v>
      </c>
      <c r="P19" s="275">
        <f>AR9</f>
        <v>8</v>
      </c>
      <c r="Q19" s="275"/>
      <c r="R19" s="269" t="s">
        <v>29</v>
      </c>
      <c r="S19" s="269"/>
      <c r="T19" s="269">
        <f>AN9</f>
        <v>15</v>
      </c>
      <c r="U19" s="269"/>
      <c r="V19" s="280" t="s">
        <v>30</v>
      </c>
      <c r="W19" s="275"/>
      <c r="X19" s="282"/>
      <c r="Y19" s="288" t="str">
        <f>IF(Y20=2,"○",IF(AI20=2,"●",""))</f>
        <v>●</v>
      </c>
      <c r="Z19" s="269"/>
      <c r="AA19" s="280" t="s">
        <v>28</v>
      </c>
      <c r="AB19" s="275">
        <f>AR14</f>
        <v>9</v>
      </c>
      <c r="AC19" s="275"/>
      <c r="AD19" s="269" t="s">
        <v>29</v>
      </c>
      <c r="AE19" s="269"/>
      <c r="AF19" s="269">
        <f>AN14</f>
        <v>15</v>
      </c>
      <c r="AG19" s="269"/>
      <c r="AH19" s="280" t="s">
        <v>30</v>
      </c>
      <c r="AI19" s="275"/>
      <c r="AJ19" s="282"/>
      <c r="AK19" s="283"/>
      <c r="AL19" s="257"/>
      <c r="AM19" s="265"/>
      <c r="AN19" s="267"/>
      <c r="AO19" s="267"/>
      <c r="AP19" s="257"/>
      <c r="AQ19" s="257"/>
      <c r="AR19" s="257"/>
      <c r="AS19" s="257"/>
      <c r="AT19" s="265"/>
      <c r="AU19" s="267"/>
      <c r="AV19" s="268"/>
      <c r="AW19" s="346"/>
      <c r="AX19" s="347"/>
      <c r="AY19" s="269" t="s">
        <v>29</v>
      </c>
      <c r="AZ19" s="270"/>
      <c r="BA19" s="347"/>
      <c r="BB19" s="351"/>
      <c r="BC19" s="292"/>
      <c r="BD19" s="293"/>
      <c r="BE19" s="293"/>
      <c r="BF19" s="294"/>
      <c r="BG19" s="301"/>
      <c r="BH19" s="302"/>
      <c r="BI19" s="302"/>
      <c r="BJ19" s="302"/>
      <c r="BK19" s="302"/>
      <c r="BL19" s="303"/>
      <c r="BM19" s="310"/>
      <c r="BN19" s="311"/>
      <c r="BO19" s="311"/>
      <c r="BP19" s="312"/>
    </row>
    <row r="20" spans="1:68" ht="13.5" customHeight="1">
      <c r="A20" s="319"/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8"/>
      <c r="M20" s="271">
        <f>AU10</f>
        <v>0</v>
      </c>
      <c r="N20" s="272"/>
      <c r="O20" s="280"/>
      <c r="P20" s="275">
        <f>AR10</f>
        <v>9</v>
      </c>
      <c r="Q20" s="275"/>
      <c r="R20" s="269" t="s">
        <v>29</v>
      </c>
      <c r="S20" s="269"/>
      <c r="T20" s="269">
        <f>AN10</f>
        <v>15</v>
      </c>
      <c r="U20" s="269"/>
      <c r="V20" s="280"/>
      <c r="W20" s="276">
        <f>AK10</f>
        <v>2</v>
      </c>
      <c r="X20" s="277"/>
      <c r="Y20" s="271">
        <f>AU15</f>
        <v>1</v>
      </c>
      <c r="Z20" s="272"/>
      <c r="AA20" s="280"/>
      <c r="AB20" s="275">
        <f>AR15</f>
        <v>17</v>
      </c>
      <c r="AC20" s="275"/>
      <c r="AD20" s="269" t="s">
        <v>29</v>
      </c>
      <c r="AE20" s="269"/>
      <c r="AF20" s="269">
        <f>AN15</f>
        <v>15</v>
      </c>
      <c r="AG20" s="269"/>
      <c r="AH20" s="280"/>
      <c r="AI20" s="276">
        <f>AK15</f>
        <v>2</v>
      </c>
      <c r="AJ20" s="277"/>
      <c r="AK20" s="284"/>
      <c r="AL20" s="285"/>
      <c r="AM20" s="265"/>
      <c r="AN20" s="267"/>
      <c r="AO20" s="267"/>
      <c r="AP20" s="257"/>
      <c r="AQ20" s="257"/>
      <c r="AR20" s="257"/>
      <c r="AS20" s="257"/>
      <c r="AT20" s="265"/>
      <c r="AU20" s="258"/>
      <c r="AV20" s="259"/>
      <c r="AW20" s="346"/>
      <c r="AX20" s="347"/>
      <c r="AY20" s="52"/>
      <c r="AZ20" s="52"/>
      <c r="BA20" s="347"/>
      <c r="BB20" s="351"/>
      <c r="BC20" s="292"/>
      <c r="BD20" s="293"/>
      <c r="BE20" s="293"/>
      <c r="BF20" s="294"/>
      <c r="BG20" s="301"/>
      <c r="BH20" s="302"/>
      <c r="BI20" s="302"/>
      <c r="BJ20" s="302"/>
      <c r="BK20" s="302"/>
      <c r="BL20" s="303"/>
      <c r="BM20" s="310"/>
      <c r="BN20" s="311"/>
      <c r="BO20" s="311"/>
      <c r="BP20" s="312"/>
    </row>
    <row r="21" spans="1:68" ht="13.5" customHeight="1">
      <c r="A21" s="320"/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2"/>
      <c r="M21" s="273"/>
      <c r="N21" s="274"/>
      <c r="O21" s="281"/>
      <c r="P21" s="262">
        <f>AR11</f>
        <v>0</v>
      </c>
      <c r="Q21" s="262"/>
      <c r="R21" s="263" t="s">
        <v>29</v>
      </c>
      <c r="S21" s="263"/>
      <c r="T21" s="263">
        <f>AN11</f>
        <v>0</v>
      </c>
      <c r="U21" s="263"/>
      <c r="V21" s="281"/>
      <c r="W21" s="278"/>
      <c r="X21" s="279"/>
      <c r="Y21" s="273"/>
      <c r="Z21" s="274"/>
      <c r="AA21" s="281"/>
      <c r="AB21" s="262">
        <f>AR16</f>
        <v>7</v>
      </c>
      <c r="AC21" s="262"/>
      <c r="AD21" s="263" t="s">
        <v>29</v>
      </c>
      <c r="AE21" s="263"/>
      <c r="AF21" s="263">
        <f>AN16</f>
        <v>15</v>
      </c>
      <c r="AG21" s="263"/>
      <c r="AH21" s="281"/>
      <c r="AI21" s="278"/>
      <c r="AJ21" s="279"/>
      <c r="AK21" s="286"/>
      <c r="AL21" s="287"/>
      <c r="AM21" s="266"/>
      <c r="AN21" s="264"/>
      <c r="AO21" s="264"/>
      <c r="AP21" s="245"/>
      <c r="AQ21" s="245"/>
      <c r="AR21" s="245"/>
      <c r="AS21" s="245"/>
      <c r="AT21" s="266"/>
      <c r="AU21" s="260"/>
      <c r="AV21" s="261"/>
      <c r="AW21" s="348"/>
      <c r="AX21" s="349"/>
      <c r="AY21" s="53"/>
      <c r="AZ21" s="53"/>
      <c r="BA21" s="349"/>
      <c r="BB21" s="352"/>
      <c r="BC21" s="295"/>
      <c r="BD21" s="296"/>
      <c r="BE21" s="296"/>
      <c r="BF21" s="297"/>
      <c r="BG21" s="304"/>
      <c r="BH21" s="305"/>
      <c r="BI21" s="305"/>
      <c r="BJ21" s="305"/>
      <c r="BK21" s="305"/>
      <c r="BL21" s="306"/>
      <c r="BM21" s="313"/>
      <c r="BN21" s="314"/>
      <c r="BO21" s="314"/>
      <c r="BP21" s="315"/>
    </row>
    <row r="22" spans="1:68" ht="12.95" customHeight="1"/>
    <row r="23" spans="1:68" ht="12.95" customHeight="1">
      <c r="A23" s="246" t="s">
        <v>45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</row>
    <row r="24" spans="1:68" ht="12.95" customHeight="1">
      <c r="A24" s="246"/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</row>
    <row r="25" spans="1:68" ht="12.95" customHeight="1">
      <c r="A25" s="247"/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</row>
    <row r="26" spans="1:68" ht="12.95" customHeight="1">
      <c r="A26" s="375" t="s">
        <v>12</v>
      </c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7"/>
      <c r="M26" s="384" t="s">
        <v>13</v>
      </c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6"/>
      <c r="Y26" s="384" t="s">
        <v>14</v>
      </c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6"/>
      <c r="AK26" s="384" t="s">
        <v>15</v>
      </c>
      <c r="AL26" s="385"/>
      <c r="AM26" s="385"/>
      <c r="AN26" s="385"/>
      <c r="AO26" s="385"/>
      <c r="AP26" s="385"/>
      <c r="AQ26" s="385"/>
      <c r="AR26" s="385"/>
      <c r="AS26" s="385"/>
      <c r="AT26" s="385"/>
      <c r="AU26" s="385"/>
      <c r="AV26" s="386"/>
      <c r="AW26" s="365" t="s">
        <v>16</v>
      </c>
      <c r="AX26" s="366"/>
      <c r="AY26" s="366"/>
      <c r="AZ26" s="366"/>
      <c r="BA26" s="366"/>
      <c r="BB26" s="367"/>
      <c r="BC26" s="365" t="s">
        <v>17</v>
      </c>
      <c r="BD26" s="366"/>
      <c r="BE26" s="366"/>
      <c r="BF26" s="367"/>
      <c r="BG26" s="365" t="s">
        <v>18</v>
      </c>
      <c r="BH26" s="366"/>
      <c r="BI26" s="366"/>
      <c r="BJ26" s="366"/>
      <c r="BK26" s="366"/>
      <c r="BL26" s="367"/>
      <c r="BM26" s="365" t="s">
        <v>19</v>
      </c>
      <c r="BN26" s="366"/>
      <c r="BO26" s="366"/>
      <c r="BP26" s="367"/>
    </row>
    <row r="27" spans="1:68" ht="12.95" customHeight="1">
      <c r="A27" s="378"/>
      <c r="B27" s="379"/>
      <c r="C27" s="379"/>
      <c r="D27" s="379"/>
      <c r="E27" s="379"/>
      <c r="F27" s="379"/>
      <c r="G27" s="379"/>
      <c r="H27" s="379"/>
      <c r="I27" s="379"/>
      <c r="J27" s="379"/>
      <c r="K27" s="379"/>
      <c r="L27" s="380"/>
      <c r="M27" s="359" t="str">
        <f>IF(A30="","",A30)</f>
        <v>トロピカルNG</v>
      </c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1"/>
      <c r="Y27" s="359" t="str">
        <f>IF(A35="","",A35)</f>
        <v>トロピカルOG</v>
      </c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1"/>
      <c r="AK27" s="359" t="str">
        <f>IF(A40="","",A40)</f>
        <v>パンプキン</v>
      </c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1"/>
      <c r="AW27" s="368"/>
      <c r="AX27" s="369"/>
      <c r="AY27" s="369"/>
      <c r="AZ27" s="369"/>
      <c r="BA27" s="370"/>
      <c r="BB27" s="371"/>
      <c r="BC27" s="368"/>
      <c r="BD27" s="369"/>
      <c r="BE27" s="369"/>
      <c r="BF27" s="371"/>
      <c r="BG27" s="368"/>
      <c r="BH27" s="369"/>
      <c r="BI27" s="369"/>
      <c r="BJ27" s="369"/>
      <c r="BK27" s="370"/>
      <c r="BL27" s="371"/>
      <c r="BM27" s="368"/>
      <c r="BN27" s="369"/>
      <c r="BO27" s="369"/>
      <c r="BP27" s="371"/>
    </row>
    <row r="28" spans="1:68" ht="12.95" customHeight="1">
      <c r="A28" s="381"/>
      <c r="B28" s="382"/>
      <c r="C28" s="382"/>
      <c r="D28" s="382"/>
      <c r="E28" s="382"/>
      <c r="F28" s="382"/>
      <c r="G28" s="382"/>
      <c r="H28" s="382"/>
      <c r="I28" s="382"/>
      <c r="J28" s="382"/>
      <c r="K28" s="382"/>
      <c r="L28" s="383"/>
      <c r="M28" s="362"/>
      <c r="N28" s="363"/>
      <c r="O28" s="363"/>
      <c r="P28" s="363"/>
      <c r="Q28" s="363"/>
      <c r="R28" s="363"/>
      <c r="S28" s="363"/>
      <c r="T28" s="363"/>
      <c r="U28" s="363"/>
      <c r="V28" s="363"/>
      <c r="W28" s="363"/>
      <c r="X28" s="364"/>
      <c r="Y28" s="362"/>
      <c r="Z28" s="363"/>
      <c r="AA28" s="363"/>
      <c r="AB28" s="363"/>
      <c r="AC28" s="363"/>
      <c r="AD28" s="363"/>
      <c r="AE28" s="363"/>
      <c r="AF28" s="363"/>
      <c r="AG28" s="363"/>
      <c r="AH28" s="363"/>
      <c r="AI28" s="363"/>
      <c r="AJ28" s="364"/>
      <c r="AK28" s="362"/>
      <c r="AL28" s="363"/>
      <c r="AM28" s="363"/>
      <c r="AN28" s="363"/>
      <c r="AO28" s="363"/>
      <c r="AP28" s="363"/>
      <c r="AQ28" s="363"/>
      <c r="AR28" s="363"/>
      <c r="AS28" s="363"/>
      <c r="AT28" s="363"/>
      <c r="AU28" s="363"/>
      <c r="AV28" s="364"/>
      <c r="AW28" s="372"/>
      <c r="AX28" s="373"/>
      <c r="AY28" s="373"/>
      <c r="AZ28" s="373"/>
      <c r="BA28" s="373"/>
      <c r="BB28" s="374"/>
      <c r="BC28" s="372"/>
      <c r="BD28" s="373"/>
      <c r="BE28" s="373"/>
      <c r="BF28" s="374"/>
      <c r="BG28" s="372"/>
      <c r="BH28" s="373"/>
      <c r="BI28" s="373"/>
      <c r="BJ28" s="373"/>
      <c r="BK28" s="373"/>
      <c r="BL28" s="374"/>
      <c r="BM28" s="372"/>
      <c r="BN28" s="373"/>
      <c r="BO28" s="373"/>
      <c r="BP28" s="374"/>
    </row>
    <row r="29" spans="1:68" ht="12.95" customHeight="1">
      <c r="A29" s="338" t="s">
        <v>13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40"/>
      <c r="M29" s="335"/>
      <c r="N29" s="336"/>
      <c r="O29" s="337"/>
      <c r="P29" s="337"/>
      <c r="Q29" s="337"/>
      <c r="R29" s="337"/>
      <c r="S29" s="337"/>
      <c r="T29" s="336"/>
      <c r="U29" s="336"/>
      <c r="V29" s="336"/>
      <c r="W29" s="336"/>
      <c r="X29" s="343"/>
      <c r="Y29" s="357"/>
      <c r="Z29" s="358"/>
      <c r="AA29" s="333" t="s">
        <v>25</v>
      </c>
      <c r="AB29" s="333"/>
      <c r="AC29" s="333"/>
      <c r="AD29" s="333"/>
      <c r="AE29" s="333"/>
      <c r="AF29" s="358"/>
      <c r="AG29" s="358"/>
      <c r="AH29" s="332" t="s">
        <v>26</v>
      </c>
      <c r="AI29" s="332"/>
      <c r="AJ29" s="334"/>
      <c r="AK29" s="357"/>
      <c r="AL29" s="358"/>
      <c r="AM29" s="333" t="s">
        <v>25</v>
      </c>
      <c r="AN29" s="333"/>
      <c r="AO29" s="333"/>
      <c r="AP29" s="333"/>
      <c r="AQ29" s="333"/>
      <c r="AR29" s="358"/>
      <c r="AS29" s="358"/>
      <c r="AT29" s="332" t="s">
        <v>26</v>
      </c>
      <c r="AU29" s="332"/>
      <c r="AV29" s="334"/>
      <c r="AW29" s="344">
        <f>IF(M32=2,1,0)+IF(Y32=2,1,0)+IF(AK32=2,1,0)</f>
        <v>2</v>
      </c>
      <c r="AX29" s="345"/>
      <c r="AY29" s="51"/>
      <c r="AZ29" s="51"/>
      <c r="BA29" s="345">
        <f>IF(W32=2,1,0)+IF(AI32=2,1,0)+IF(AU32=2,1,0)</f>
        <v>0</v>
      </c>
      <c r="BB29" s="350"/>
      <c r="BC29" s="289">
        <f>IF((W32+AI32+AU32)=0,"4/0",(M32+Y32+AK32)/(W32+AI32+AU32))</f>
        <v>4</v>
      </c>
      <c r="BD29" s="290"/>
      <c r="BE29" s="290"/>
      <c r="BF29" s="291"/>
      <c r="BG29" s="298">
        <f>(P31+P32+P33+AB31+AB32+AB33+AN31+AN32+AN33)/(T31+T32+T33+AF31+AF32+AF33+AR31+AR32+AR33)</f>
        <v>1.1896551724137931</v>
      </c>
      <c r="BH29" s="299"/>
      <c r="BI29" s="299"/>
      <c r="BJ29" s="299"/>
      <c r="BK29" s="299"/>
      <c r="BL29" s="300"/>
      <c r="BM29" s="307">
        <v>1</v>
      </c>
      <c r="BN29" s="308"/>
      <c r="BO29" s="308"/>
      <c r="BP29" s="309"/>
    </row>
    <row r="30" spans="1:68" ht="12.95" customHeight="1">
      <c r="A30" s="316" t="s">
        <v>46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8"/>
      <c r="M30" s="327"/>
      <c r="N30" s="328"/>
      <c r="O30" s="328"/>
      <c r="P30" s="328"/>
      <c r="Q30" s="328"/>
      <c r="R30" s="329"/>
      <c r="S30" s="329"/>
      <c r="T30" s="329"/>
      <c r="U30" s="329"/>
      <c r="V30" s="329"/>
      <c r="W30" s="329"/>
      <c r="X30" s="330"/>
      <c r="Y30" s="323" t="s">
        <v>27</v>
      </c>
      <c r="Z30" s="324"/>
      <c r="AA30" s="324"/>
      <c r="AB30" s="324"/>
      <c r="AC30" s="324"/>
      <c r="AD30" s="355"/>
      <c r="AE30" s="355"/>
      <c r="AF30" s="355"/>
      <c r="AG30" s="355"/>
      <c r="AH30" s="355"/>
      <c r="AI30" s="355"/>
      <c r="AJ30" s="356"/>
      <c r="AK30" s="323" t="s">
        <v>27</v>
      </c>
      <c r="AL30" s="324"/>
      <c r="AM30" s="324"/>
      <c r="AN30" s="324"/>
      <c r="AO30" s="324"/>
      <c r="AP30" s="355"/>
      <c r="AQ30" s="355"/>
      <c r="AR30" s="355"/>
      <c r="AS30" s="355"/>
      <c r="AT30" s="355"/>
      <c r="AU30" s="355"/>
      <c r="AV30" s="356"/>
      <c r="AW30" s="346"/>
      <c r="AX30" s="347"/>
      <c r="AY30" s="52"/>
      <c r="AZ30" s="52"/>
      <c r="BA30" s="347"/>
      <c r="BB30" s="351"/>
      <c r="BC30" s="292"/>
      <c r="BD30" s="293"/>
      <c r="BE30" s="293"/>
      <c r="BF30" s="294"/>
      <c r="BG30" s="301"/>
      <c r="BH30" s="302"/>
      <c r="BI30" s="302"/>
      <c r="BJ30" s="302"/>
      <c r="BK30" s="302"/>
      <c r="BL30" s="303"/>
      <c r="BM30" s="310"/>
      <c r="BN30" s="311"/>
      <c r="BO30" s="311"/>
      <c r="BP30" s="312"/>
    </row>
    <row r="31" spans="1:68" ht="12.95" customHeight="1">
      <c r="A31" s="319"/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8"/>
      <c r="M31" s="283"/>
      <c r="N31" s="257"/>
      <c r="O31" s="265"/>
      <c r="P31" s="267"/>
      <c r="Q31" s="267"/>
      <c r="R31" s="257"/>
      <c r="S31" s="257"/>
      <c r="T31" s="257"/>
      <c r="U31" s="257"/>
      <c r="V31" s="265"/>
      <c r="W31" s="267"/>
      <c r="X31" s="268"/>
      <c r="Y31" s="288" t="str">
        <f>IF(Y32=2,"○",IF(AI32=2,"●",""))</f>
        <v>○</v>
      </c>
      <c r="Z31" s="269"/>
      <c r="AA31" s="280" t="s">
        <v>28</v>
      </c>
      <c r="AB31" s="353">
        <v>15</v>
      </c>
      <c r="AC31" s="353"/>
      <c r="AD31" s="269" t="s">
        <v>29</v>
      </c>
      <c r="AE31" s="269"/>
      <c r="AF31" s="354">
        <v>12</v>
      </c>
      <c r="AG31" s="354"/>
      <c r="AH31" s="280" t="s">
        <v>30</v>
      </c>
      <c r="AI31" s="275"/>
      <c r="AJ31" s="282"/>
      <c r="AK31" s="288" t="str">
        <f>IF(AK32=2,"○",IF(AU32=2,"●",""))</f>
        <v>○</v>
      </c>
      <c r="AL31" s="269"/>
      <c r="AM31" s="280" t="s">
        <v>28</v>
      </c>
      <c r="AN31" s="353">
        <v>15</v>
      </c>
      <c r="AO31" s="353"/>
      <c r="AP31" s="269" t="s">
        <v>29</v>
      </c>
      <c r="AQ31" s="269"/>
      <c r="AR31" s="354">
        <v>8</v>
      </c>
      <c r="AS31" s="354"/>
      <c r="AT31" s="280" t="s">
        <v>30</v>
      </c>
      <c r="AU31" s="275"/>
      <c r="AV31" s="282"/>
      <c r="AW31" s="346"/>
      <c r="AX31" s="347"/>
      <c r="AY31" s="269" t="s">
        <v>29</v>
      </c>
      <c r="AZ31" s="270"/>
      <c r="BA31" s="347"/>
      <c r="BB31" s="351"/>
      <c r="BC31" s="292"/>
      <c r="BD31" s="293"/>
      <c r="BE31" s="293"/>
      <c r="BF31" s="294"/>
      <c r="BG31" s="301"/>
      <c r="BH31" s="302"/>
      <c r="BI31" s="302"/>
      <c r="BJ31" s="302"/>
      <c r="BK31" s="302"/>
      <c r="BL31" s="303"/>
      <c r="BM31" s="310"/>
      <c r="BN31" s="311"/>
      <c r="BO31" s="311"/>
      <c r="BP31" s="312"/>
    </row>
    <row r="32" spans="1:68" ht="12.95" customHeight="1">
      <c r="A32" s="319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8"/>
      <c r="M32" s="284"/>
      <c r="N32" s="285"/>
      <c r="O32" s="265"/>
      <c r="P32" s="267"/>
      <c r="Q32" s="267"/>
      <c r="R32" s="257"/>
      <c r="S32" s="257"/>
      <c r="T32" s="257"/>
      <c r="U32" s="257"/>
      <c r="V32" s="265"/>
      <c r="W32" s="258"/>
      <c r="X32" s="259"/>
      <c r="Y32" s="271">
        <f>IF(AB31&gt;AF31,1,0)+IF(AB32&gt;AF32,1,0)+IF(AB33&gt;AF33,1,0)</f>
        <v>2</v>
      </c>
      <c r="Z32" s="272"/>
      <c r="AA32" s="280"/>
      <c r="AB32" s="353">
        <v>15</v>
      </c>
      <c r="AC32" s="353"/>
      <c r="AD32" s="269" t="s">
        <v>29</v>
      </c>
      <c r="AE32" s="269"/>
      <c r="AF32" s="354">
        <v>10</v>
      </c>
      <c r="AG32" s="354"/>
      <c r="AH32" s="280"/>
      <c r="AI32" s="276">
        <f>IF(AF31&gt;AB31,1,0)+IF(AF32&gt;AB32,1,0)+IF(AF33&gt;AB33,1,0)</f>
        <v>0</v>
      </c>
      <c r="AJ32" s="277"/>
      <c r="AK32" s="271">
        <f>IF(AN31&gt;AR31,1,0)+IF(AN32&gt;AR32,1,0)+IF(AN33&gt;AR33,1,0)</f>
        <v>2</v>
      </c>
      <c r="AL32" s="272"/>
      <c r="AM32" s="280"/>
      <c r="AN32" s="353">
        <v>9</v>
      </c>
      <c r="AO32" s="353"/>
      <c r="AP32" s="269" t="s">
        <v>29</v>
      </c>
      <c r="AQ32" s="269"/>
      <c r="AR32" s="354">
        <v>15</v>
      </c>
      <c r="AS32" s="354"/>
      <c r="AT32" s="280"/>
      <c r="AU32" s="276">
        <f>IF(AR31&gt;AN31,1,0)+IF(AR32&gt;AN32,1,0)+IF(AR33&gt;AN33,1,0)</f>
        <v>1</v>
      </c>
      <c r="AV32" s="277"/>
      <c r="AW32" s="346"/>
      <c r="AX32" s="347"/>
      <c r="AY32" s="52"/>
      <c r="AZ32" s="52"/>
      <c r="BA32" s="347"/>
      <c r="BB32" s="351"/>
      <c r="BC32" s="292"/>
      <c r="BD32" s="293"/>
      <c r="BE32" s="293"/>
      <c r="BF32" s="294"/>
      <c r="BG32" s="301"/>
      <c r="BH32" s="302"/>
      <c r="BI32" s="302"/>
      <c r="BJ32" s="302"/>
      <c r="BK32" s="302"/>
      <c r="BL32" s="303"/>
      <c r="BM32" s="310"/>
      <c r="BN32" s="311"/>
      <c r="BO32" s="311"/>
      <c r="BP32" s="312"/>
    </row>
    <row r="33" spans="1:68" ht="12.95" customHeight="1">
      <c r="A33" s="320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2"/>
      <c r="M33" s="286"/>
      <c r="N33" s="287"/>
      <c r="O33" s="266"/>
      <c r="P33" s="264"/>
      <c r="Q33" s="264"/>
      <c r="R33" s="245"/>
      <c r="S33" s="245"/>
      <c r="T33" s="245"/>
      <c r="U33" s="245"/>
      <c r="V33" s="266"/>
      <c r="W33" s="260"/>
      <c r="X33" s="261"/>
      <c r="Y33" s="273"/>
      <c r="Z33" s="274"/>
      <c r="AA33" s="281"/>
      <c r="AB33" s="341"/>
      <c r="AC33" s="341"/>
      <c r="AD33" s="263" t="s">
        <v>29</v>
      </c>
      <c r="AE33" s="263"/>
      <c r="AF33" s="342"/>
      <c r="AG33" s="342"/>
      <c r="AH33" s="281"/>
      <c r="AI33" s="278"/>
      <c r="AJ33" s="279"/>
      <c r="AK33" s="273"/>
      <c r="AL33" s="274"/>
      <c r="AM33" s="281"/>
      <c r="AN33" s="341">
        <v>15</v>
      </c>
      <c r="AO33" s="341"/>
      <c r="AP33" s="263" t="s">
        <v>29</v>
      </c>
      <c r="AQ33" s="263"/>
      <c r="AR33" s="342">
        <v>13</v>
      </c>
      <c r="AS33" s="342"/>
      <c r="AT33" s="281"/>
      <c r="AU33" s="278"/>
      <c r="AV33" s="279"/>
      <c r="AW33" s="348"/>
      <c r="AX33" s="349"/>
      <c r="AY33" s="53"/>
      <c r="AZ33" s="53"/>
      <c r="BA33" s="349"/>
      <c r="BB33" s="352"/>
      <c r="BC33" s="295"/>
      <c r="BD33" s="296"/>
      <c r="BE33" s="296"/>
      <c r="BF33" s="297"/>
      <c r="BG33" s="304"/>
      <c r="BH33" s="305"/>
      <c r="BI33" s="305"/>
      <c r="BJ33" s="305"/>
      <c r="BK33" s="305"/>
      <c r="BL33" s="306"/>
      <c r="BM33" s="313"/>
      <c r="BN33" s="314"/>
      <c r="BO33" s="314"/>
      <c r="BP33" s="315"/>
    </row>
    <row r="34" spans="1:68" ht="12.95" customHeight="1">
      <c r="A34" s="338" t="s">
        <v>14</v>
      </c>
      <c r="B34" s="339"/>
      <c r="C34" s="339"/>
      <c r="D34" s="339"/>
      <c r="E34" s="339"/>
      <c r="F34" s="339"/>
      <c r="G34" s="339"/>
      <c r="H34" s="339"/>
      <c r="I34" s="339"/>
      <c r="J34" s="339"/>
      <c r="K34" s="339"/>
      <c r="L34" s="340"/>
      <c r="M34" s="331" t="str">
        <f>IF(Y29="","",Y29)</f>
        <v/>
      </c>
      <c r="N34" s="332"/>
      <c r="O34" s="333" t="s">
        <v>25</v>
      </c>
      <c r="P34" s="333"/>
      <c r="Q34" s="333"/>
      <c r="R34" s="333"/>
      <c r="S34" s="333"/>
      <c r="T34" s="332" t="str">
        <f>IF(AF29="","",AF29)</f>
        <v/>
      </c>
      <c r="U34" s="332"/>
      <c r="V34" s="332" t="s">
        <v>26</v>
      </c>
      <c r="W34" s="332"/>
      <c r="X34" s="334"/>
      <c r="Y34" s="335"/>
      <c r="Z34" s="336"/>
      <c r="AA34" s="337"/>
      <c r="AB34" s="337"/>
      <c r="AC34" s="337"/>
      <c r="AD34" s="337"/>
      <c r="AE34" s="337"/>
      <c r="AF34" s="336"/>
      <c r="AG34" s="336"/>
      <c r="AH34" s="336"/>
      <c r="AI34" s="336"/>
      <c r="AJ34" s="343"/>
      <c r="AK34" s="357"/>
      <c r="AL34" s="358"/>
      <c r="AM34" s="333" t="s">
        <v>25</v>
      </c>
      <c r="AN34" s="333"/>
      <c r="AO34" s="333"/>
      <c r="AP34" s="333"/>
      <c r="AQ34" s="333"/>
      <c r="AR34" s="358"/>
      <c r="AS34" s="358"/>
      <c r="AT34" s="332" t="s">
        <v>26</v>
      </c>
      <c r="AU34" s="332"/>
      <c r="AV34" s="334"/>
      <c r="AW34" s="344">
        <f>IF(M37=2,1,0)+IF(Y37=2,1,0)+IF(AK37=2,1,0)</f>
        <v>1</v>
      </c>
      <c r="AX34" s="345"/>
      <c r="AY34" s="51"/>
      <c r="AZ34" s="51"/>
      <c r="BA34" s="345">
        <f>IF(W37=2,1,0)+IF(AI37=2,1,0)+IF(AU37=2,1,0)</f>
        <v>1</v>
      </c>
      <c r="BB34" s="350"/>
      <c r="BC34" s="289">
        <f>IF((W37+AI37+AU37)=0,"4/0",(M37+Y37+AK37)/(W37+AI37+AU37))</f>
        <v>0.66666666666666663</v>
      </c>
      <c r="BD34" s="290"/>
      <c r="BE34" s="290"/>
      <c r="BF34" s="291"/>
      <c r="BG34" s="298">
        <f>(P36+P37+P38+AB36+AB37+AB38+AN36+AN37+AN38)/(T36+T37+T38+AF36+AF37+AF38+AR36+AR37+AR38)</f>
        <v>1.1071428571428572</v>
      </c>
      <c r="BH34" s="299"/>
      <c r="BI34" s="299"/>
      <c r="BJ34" s="299"/>
      <c r="BK34" s="299"/>
      <c r="BL34" s="300"/>
      <c r="BM34" s="307">
        <v>2</v>
      </c>
      <c r="BN34" s="308"/>
      <c r="BO34" s="308"/>
      <c r="BP34" s="309"/>
    </row>
    <row r="35" spans="1:68" ht="12.95" customHeight="1">
      <c r="A35" s="316" t="s">
        <v>47</v>
      </c>
      <c r="B35" s="317"/>
      <c r="C35" s="317"/>
      <c r="D35" s="317"/>
      <c r="E35" s="317"/>
      <c r="F35" s="317"/>
      <c r="G35" s="317"/>
      <c r="H35" s="317"/>
      <c r="I35" s="317"/>
      <c r="J35" s="317"/>
      <c r="K35" s="317"/>
      <c r="L35" s="318"/>
      <c r="M35" s="323" t="s">
        <v>27</v>
      </c>
      <c r="N35" s="324"/>
      <c r="O35" s="324"/>
      <c r="P35" s="324"/>
      <c r="Q35" s="324"/>
      <c r="R35" s="325" t="str">
        <f>IF(AD30="","",AD30)</f>
        <v/>
      </c>
      <c r="S35" s="325"/>
      <c r="T35" s="325"/>
      <c r="U35" s="325"/>
      <c r="V35" s="325"/>
      <c r="W35" s="325"/>
      <c r="X35" s="326"/>
      <c r="Y35" s="327"/>
      <c r="Z35" s="328"/>
      <c r="AA35" s="328"/>
      <c r="AB35" s="328"/>
      <c r="AC35" s="328"/>
      <c r="AD35" s="329"/>
      <c r="AE35" s="329"/>
      <c r="AF35" s="329"/>
      <c r="AG35" s="329"/>
      <c r="AH35" s="329"/>
      <c r="AI35" s="329"/>
      <c r="AJ35" s="330"/>
      <c r="AK35" s="323" t="s">
        <v>27</v>
      </c>
      <c r="AL35" s="324"/>
      <c r="AM35" s="324"/>
      <c r="AN35" s="324"/>
      <c r="AO35" s="324"/>
      <c r="AP35" s="355"/>
      <c r="AQ35" s="355"/>
      <c r="AR35" s="355"/>
      <c r="AS35" s="355"/>
      <c r="AT35" s="355"/>
      <c r="AU35" s="355"/>
      <c r="AV35" s="356"/>
      <c r="AW35" s="346"/>
      <c r="AX35" s="347"/>
      <c r="AY35" s="52"/>
      <c r="AZ35" s="52"/>
      <c r="BA35" s="347"/>
      <c r="BB35" s="351"/>
      <c r="BC35" s="292"/>
      <c r="BD35" s="293"/>
      <c r="BE35" s="293"/>
      <c r="BF35" s="294"/>
      <c r="BG35" s="301"/>
      <c r="BH35" s="302"/>
      <c r="BI35" s="302"/>
      <c r="BJ35" s="302"/>
      <c r="BK35" s="302"/>
      <c r="BL35" s="303"/>
      <c r="BM35" s="310"/>
      <c r="BN35" s="311"/>
      <c r="BO35" s="311"/>
      <c r="BP35" s="312"/>
    </row>
    <row r="36" spans="1:68" ht="12.95" customHeight="1">
      <c r="A36" s="319"/>
      <c r="B36" s="317"/>
      <c r="C36" s="317"/>
      <c r="D36" s="317"/>
      <c r="E36" s="317"/>
      <c r="F36" s="317"/>
      <c r="G36" s="317"/>
      <c r="H36" s="317"/>
      <c r="I36" s="317"/>
      <c r="J36" s="317"/>
      <c r="K36" s="317"/>
      <c r="L36" s="318"/>
      <c r="M36" s="288" t="str">
        <f>IF(M37=2,"○",IF(W37=2,"●",""))</f>
        <v>●</v>
      </c>
      <c r="N36" s="269"/>
      <c r="O36" s="280" t="s">
        <v>28</v>
      </c>
      <c r="P36" s="275">
        <f>AF31</f>
        <v>12</v>
      </c>
      <c r="Q36" s="275"/>
      <c r="R36" s="269" t="s">
        <v>29</v>
      </c>
      <c r="S36" s="269"/>
      <c r="T36" s="269">
        <f>AB31</f>
        <v>15</v>
      </c>
      <c r="U36" s="269"/>
      <c r="V36" s="280" t="s">
        <v>30</v>
      </c>
      <c r="W36" s="275"/>
      <c r="X36" s="282"/>
      <c r="Y36" s="283"/>
      <c r="Z36" s="257"/>
      <c r="AA36" s="265"/>
      <c r="AB36" s="267"/>
      <c r="AC36" s="267"/>
      <c r="AD36" s="257"/>
      <c r="AE36" s="257"/>
      <c r="AF36" s="257"/>
      <c r="AG36" s="257"/>
      <c r="AH36" s="265"/>
      <c r="AI36" s="267"/>
      <c r="AJ36" s="268"/>
      <c r="AK36" s="288" t="str">
        <f>IF(AK37=2,"○",IF(AU37=2,"●",""))</f>
        <v>○</v>
      </c>
      <c r="AL36" s="269"/>
      <c r="AM36" s="280" t="s">
        <v>28</v>
      </c>
      <c r="AN36" s="353">
        <v>15</v>
      </c>
      <c r="AO36" s="353"/>
      <c r="AP36" s="269" t="s">
        <v>29</v>
      </c>
      <c r="AQ36" s="269"/>
      <c r="AR36" s="354">
        <v>5</v>
      </c>
      <c r="AS36" s="354"/>
      <c r="AT36" s="280" t="s">
        <v>30</v>
      </c>
      <c r="AU36" s="275"/>
      <c r="AV36" s="282"/>
      <c r="AW36" s="346"/>
      <c r="AX36" s="347"/>
      <c r="AY36" s="269" t="s">
        <v>29</v>
      </c>
      <c r="AZ36" s="270"/>
      <c r="BA36" s="347"/>
      <c r="BB36" s="351"/>
      <c r="BC36" s="292"/>
      <c r="BD36" s="293"/>
      <c r="BE36" s="293"/>
      <c r="BF36" s="294"/>
      <c r="BG36" s="301"/>
      <c r="BH36" s="302"/>
      <c r="BI36" s="302"/>
      <c r="BJ36" s="302"/>
      <c r="BK36" s="302"/>
      <c r="BL36" s="303"/>
      <c r="BM36" s="310"/>
      <c r="BN36" s="311"/>
      <c r="BO36" s="311"/>
      <c r="BP36" s="312"/>
    </row>
    <row r="37" spans="1:68" ht="12.95" customHeight="1">
      <c r="A37" s="319"/>
      <c r="B37" s="317"/>
      <c r="C37" s="317"/>
      <c r="D37" s="317"/>
      <c r="E37" s="317"/>
      <c r="F37" s="317"/>
      <c r="G37" s="317"/>
      <c r="H37" s="317"/>
      <c r="I37" s="317"/>
      <c r="J37" s="317"/>
      <c r="K37" s="317"/>
      <c r="L37" s="318"/>
      <c r="M37" s="271">
        <f>AI32</f>
        <v>0</v>
      </c>
      <c r="N37" s="272"/>
      <c r="O37" s="280"/>
      <c r="P37" s="275">
        <f>AF32</f>
        <v>10</v>
      </c>
      <c r="Q37" s="275"/>
      <c r="R37" s="269" t="s">
        <v>29</v>
      </c>
      <c r="S37" s="269"/>
      <c r="T37" s="269">
        <f>AB32</f>
        <v>15</v>
      </c>
      <c r="U37" s="269"/>
      <c r="V37" s="280"/>
      <c r="W37" s="276">
        <f>Y32</f>
        <v>2</v>
      </c>
      <c r="X37" s="277"/>
      <c r="Y37" s="284"/>
      <c r="Z37" s="285"/>
      <c r="AA37" s="265"/>
      <c r="AB37" s="267"/>
      <c r="AC37" s="267"/>
      <c r="AD37" s="257"/>
      <c r="AE37" s="257"/>
      <c r="AF37" s="257"/>
      <c r="AG37" s="257"/>
      <c r="AH37" s="265"/>
      <c r="AI37" s="258"/>
      <c r="AJ37" s="259"/>
      <c r="AK37" s="271">
        <f>IF(AN36&gt;AR36,1,0)+IF(AN37&gt;AR37,1,0)+IF(AN38&gt;AR38,1,0)</f>
        <v>2</v>
      </c>
      <c r="AL37" s="272"/>
      <c r="AM37" s="280"/>
      <c r="AN37" s="353">
        <v>10</v>
      </c>
      <c r="AO37" s="353"/>
      <c r="AP37" s="269" t="s">
        <v>29</v>
      </c>
      <c r="AQ37" s="269"/>
      <c r="AR37" s="354">
        <v>15</v>
      </c>
      <c r="AS37" s="354"/>
      <c r="AT37" s="280"/>
      <c r="AU37" s="276">
        <f>IF(AR36&gt;AN36,1,0)+IF(AR37&gt;AN37,1,0)+IF(AR38&gt;AN38,1,0)</f>
        <v>1</v>
      </c>
      <c r="AV37" s="277"/>
      <c r="AW37" s="346"/>
      <c r="AX37" s="347"/>
      <c r="AY37" s="52"/>
      <c r="AZ37" s="52"/>
      <c r="BA37" s="347"/>
      <c r="BB37" s="351"/>
      <c r="BC37" s="292"/>
      <c r="BD37" s="293"/>
      <c r="BE37" s="293"/>
      <c r="BF37" s="294"/>
      <c r="BG37" s="301"/>
      <c r="BH37" s="302"/>
      <c r="BI37" s="302"/>
      <c r="BJ37" s="302"/>
      <c r="BK37" s="302"/>
      <c r="BL37" s="303"/>
      <c r="BM37" s="310"/>
      <c r="BN37" s="311"/>
      <c r="BO37" s="311"/>
      <c r="BP37" s="312"/>
    </row>
    <row r="38" spans="1:68" ht="12.95" customHeight="1">
      <c r="A38" s="320"/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322"/>
      <c r="M38" s="273"/>
      <c r="N38" s="274"/>
      <c r="O38" s="281"/>
      <c r="P38" s="262">
        <f>AF33</f>
        <v>0</v>
      </c>
      <c r="Q38" s="262"/>
      <c r="R38" s="263" t="s">
        <v>29</v>
      </c>
      <c r="S38" s="263"/>
      <c r="T38" s="263">
        <f>AB33</f>
        <v>0</v>
      </c>
      <c r="U38" s="263"/>
      <c r="V38" s="281"/>
      <c r="W38" s="278"/>
      <c r="X38" s="279"/>
      <c r="Y38" s="286"/>
      <c r="Z38" s="287"/>
      <c r="AA38" s="266"/>
      <c r="AB38" s="264"/>
      <c r="AC38" s="264"/>
      <c r="AD38" s="245"/>
      <c r="AE38" s="245"/>
      <c r="AF38" s="245"/>
      <c r="AG38" s="245"/>
      <c r="AH38" s="266"/>
      <c r="AI38" s="260"/>
      <c r="AJ38" s="261"/>
      <c r="AK38" s="273"/>
      <c r="AL38" s="274"/>
      <c r="AM38" s="281"/>
      <c r="AN38" s="341">
        <v>15</v>
      </c>
      <c r="AO38" s="341"/>
      <c r="AP38" s="263" t="s">
        <v>29</v>
      </c>
      <c r="AQ38" s="263"/>
      <c r="AR38" s="342">
        <v>6</v>
      </c>
      <c r="AS38" s="342"/>
      <c r="AT38" s="281"/>
      <c r="AU38" s="278"/>
      <c r="AV38" s="279"/>
      <c r="AW38" s="348"/>
      <c r="AX38" s="349"/>
      <c r="AY38" s="53"/>
      <c r="AZ38" s="53"/>
      <c r="BA38" s="349"/>
      <c r="BB38" s="352"/>
      <c r="BC38" s="295"/>
      <c r="BD38" s="296"/>
      <c r="BE38" s="296"/>
      <c r="BF38" s="297"/>
      <c r="BG38" s="304"/>
      <c r="BH38" s="305"/>
      <c r="BI38" s="305"/>
      <c r="BJ38" s="305"/>
      <c r="BK38" s="305"/>
      <c r="BL38" s="306"/>
      <c r="BM38" s="313"/>
      <c r="BN38" s="314"/>
      <c r="BO38" s="314"/>
      <c r="BP38" s="315"/>
    </row>
    <row r="39" spans="1:68" ht="12.95" customHeight="1">
      <c r="A39" s="338" t="s">
        <v>15</v>
      </c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40"/>
      <c r="M39" s="331" t="str">
        <f>IF(AK29="","",AK29)</f>
        <v/>
      </c>
      <c r="N39" s="332"/>
      <c r="O39" s="333" t="s">
        <v>25</v>
      </c>
      <c r="P39" s="333"/>
      <c r="Q39" s="333"/>
      <c r="R39" s="333"/>
      <c r="S39" s="333"/>
      <c r="T39" s="332" t="str">
        <f>IF(AR29="","",AR29)</f>
        <v/>
      </c>
      <c r="U39" s="332"/>
      <c r="V39" s="332" t="s">
        <v>26</v>
      </c>
      <c r="W39" s="332"/>
      <c r="X39" s="334"/>
      <c r="Y39" s="331" t="str">
        <f>IF(AK34="","",AK34)</f>
        <v/>
      </c>
      <c r="Z39" s="332"/>
      <c r="AA39" s="333" t="s">
        <v>25</v>
      </c>
      <c r="AB39" s="333"/>
      <c r="AC39" s="333"/>
      <c r="AD39" s="333"/>
      <c r="AE39" s="333"/>
      <c r="AF39" s="332" t="str">
        <f>IF(AR34="","",AR34)</f>
        <v/>
      </c>
      <c r="AG39" s="332"/>
      <c r="AH39" s="332" t="s">
        <v>26</v>
      </c>
      <c r="AI39" s="332"/>
      <c r="AJ39" s="334"/>
      <c r="AK39" s="335"/>
      <c r="AL39" s="336"/>
      <c r="AM39" s="337"/>
      <c r="AN39" s="337"/>
      <c r="AO39" s="337"/>
      <c r="AP39" s="337"/>
      <c r="AQ39" s="337"/>
      <c r="AR39" s="336"/>
      <c r="AS39" s="336"/>
      <c r="AT39" s="336"/>
      <c r="AU39" s="336"/>
      <c r="AV39" s="343"/>
      <c r="AW39" s="344">
        <f>IF(M42=2,1,0)+IF(Y42=2,1,0)+IF(AK42=2,1,0)</f>
        <v>0</v>
      </c>
      <c r="AX39" s="345"/>
      <c r="AY39" s="51"/>
      <c r="AZ39" s="51"/>
      <c r="BA39" s="345">
        <f>IF(W42=2,1,0)+IF(AI42=2,1,0)+IF(AU42=2,1,0)</f>
        <v>2</v>
      </c>
      <c r="BB39" s="350"/>
      <c r="BC39" s="289">
        <f>IF((W42+AI42+AU42)=0,"4/0",(M42+Y42+AK42)/(W42+AI42+AU42))</f>
        <v>0.5</v>
      </c>
      <c r="BD39" s="290"/>
      <c r="BE39" s="290"/>
      <c r="BF39" s="291"/>
      <c r="BG39" s="298">
        <f>(P41+P42+P43+AB41+AB42+AB43+AN41+AN42+AN43)/(T41+T42+T43+AF41+AF42+AF43+AR41+AR42+AR43)</f>
        <v>0.78481012658227844</v>
      </c>
      <c r="BH39" s="299"/>
      <c r="BI39" s="299"/>
      <c r="BJ39" s="299"/>
      <c r="BK39" s="299"/>
      <c r="BL39" s="300"/>
      <c r="BM39" s="307">
        <v>3</v>
      </c>
      <c r="BN39" s="308"/>
      <c r="BO39" s="308"/>
      <c r="BP39" s="309"/>
    </row>
    <row r="40" spans="1:68" ht="12.95" customHeight="1">
      <c r="A40" s="316" t="s">
        <v>48</v>
      </c>
      <c r="B40" s="317"/>
      <c r="C40" s="317"/>
      <c r="D40" s="317"/>
      <c r="E40" s="317"/>
      <c r="F40" s="317"/>
      <c r="G40" s="317"/>
      <c r="H40" s="317"/>
      <c r="I40" s="317"/>
      <c r="J40" s="317"/>
      <c r="K40" s="317"/>
      <c r="L40" s="318"/>
      <c r="M40" s="323" t="s">
        <v>27</v>
      </c>
      <c r="N40" s="324"/>
      <c r="O40" s="324"/>
      <c r="P40" s="324"/>
      <c r="Q40" s="324"/>
      <c r="R40" s="325" t="str">
        <f>IF(AP30="","",AP30)</f>
        <v/>
      </c>
      <c r="S40" s="325"/>
      <c r="T40" s="325"/>
      <c r="U40" s="325"/>
      <c r="V40" s="325"/>
      <c r="W40" s="325"/>
      <c r="X40" s="326"/>
      <c r="Y40" s="323" t="s">
        <v>27</v>
      </c>
      <c r="Z40" s="324"/>
      <c r="AA40" s="324"/>
      <c r="AB40" s="324"/>
      <c r="AC40" s="324"/>
      <c r="AD40" s="325" t="str">
        <f>IF(AP35="","",AP35)</f>
        <v/>
      </c>
      <c r="AE40" s="325"/>
      <c r="AF40" s="325"/>
      <c r="AG40" s="325"/>
      <c r="AH40" s="325"/>
      <c r="AI40" s="325"/>
      <c r="AJ40" s="326"/>
      <c r="AK40" s="327"/>
      <c r="AL40" s="328"/>
      <c r="AM40" s="328"/>
      <c r="AN40" s="328"/>
      <c r="AO40" s="328"/>
      <c r="AP40" s="329"/>
      <c r="AQ40" s="329"/>
      <c r="AR40" s="329"/>
      <c r="AS40" s="329"/>
      <c r="AT40" s="329"/>
      <c r="AU40" s="329"/>
      <c r="AV40" s="330"/>
      <c r="AW40" s="346"/>
      <c r="AX40" s="347"/>
      <c r="AY40" s="52"/>
      <c r="AZ40" s="52"/>
      <c r="BA40" s="347"/>
      <c r="BB40" s="351"/>
      <c r="BC40" s="292"/>
      <c r="BD40" s="293"/>
      <c r="BE40" s="293"/>
      <c r="BF40" s="294"/>
      <c r="BG40" s="301"/>
      <c r="BH40" s="302"/>
      <c r="BI40" s="302"/>
      <c r="BJ40" s="302"/>
      <c r="BK40" s="302"/>
      <c r="BL40" s="303"/>
      <c r="BM40" s="310"/>
      <c r="BN40" s="311"/>
      <c r="BO40" s="311"/>
      <c r="BP40" s="312"/>
    </row>
    <row r="41" spans="1:68" ht="12.95" customHeight="1">
      <c r="A41" s="319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8"/>
      <c r="M41" s="288" t="str">
        <f>IF(M42=2,"○",IF(W42=2,"●",""))</f>
        <v>●</v>
      </c>
      <c r="N41" s="269"/>
      <c r="O41" s="280" t="s">
        <v>28</v>
      </c>
      <c r="P41" s="275">
        <f>AR31</f>
        <v>8</v>
      </c>
      <c r="Q41" s="275"/>
      <c r="R41" s="269" t="s">
        <v>29</v>
      </c>
      <c r="S41" s="269"/>
      <c r="T41" s="269">
        <f>AN31</f>
        <v>15</v>
      </c>
      <c r="U41" s="269"/>
      <c r="V41" s="280" t="s">
        <v>30</v>
      </c>
      <c r="W41" s="275"/>
      <c r="X41" s="282"/>
      <c r="Y41" s="288" t="str">
        <f>IF(Y42=2,"○",IF(AI42=2,"●",""))</f>
        <v>●</v>
      </c>
      <c r="Z41" s="269"/>
      <c r="AA41" s="280" t="s">
        <v>28</v>
      </c>
      <c r="AB41" s="275">
        <f>AR36</f>
        <v>5</v>
      </c>
      <c r="AC41" s="275"/>
      <c r="AD41" s="269" t="s">
        <v>29</v>
      </c>
      <c r="AE41" s="269"/>
      <c r="AF41" s="269">
        <f>AN36</f>
        <v>15</v>
      </c>
      <c r="AG41" s="269"/>
      <c r="AH41" s="280" t="s">
        <v>30</v>
      </c>
      <c r="AI41" s="275"/>
      <c r="AJ41" s="282"/>
      <c r="AK41" s="283"/>
      <c r="AL41" s="257"/>
      <c r="AM41" s="265"/>
      <c r="AN41" s="267"/>
      <c r="AO41" s="267"/>
      <c r="AP41" s="257"/>
      <c r="AQ41" s="257"/>
      <c r="AR41" s="257"/>
      <c r="AS41" s="257"/>
      <c r="AT41" s="265"/>
      <c r="AU41" s="267"/>
      <c r="AV41" s="268"/>
      <c r="AW41" s="346"/>
      <c r="AX41" s="347"/>
      <c r="AY41" s="269" t="s">
        <v>29</v>
      </c>
      <c r="AZ41" s="270"/>
      <c r="BA41" s="347"/>
      <c r="BB41" s="351"/>
      <c r="BC41" s="292"/>
      <c r="BD41" s="293"/>
      <c r="BE41" s="293"/>
      <c r="BF41" s="294"/>
      <c r="BG41" s="301"/>
      <c r="BH41" s="302"/>
      <c r="BI41" s="302"/>
      <c r="BJ41" s="302"/>
      <c r="BK41" s="302"/>
      <c r="BL41" s="303"/>
      <c r="BM41" s="310"/>
      <c r="BN41" s="311"/>
      <c r="BO41" s="311"/>
      <c r="BP41" s="312"/>
    </row>
    <row r="42" spans="1:68" ht="12.95" customHeight="1">
      <c r="A42" s="319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8"/>
      <c r="M42" s="271">
        <f>AU32</f>
        <v>1</v>
      </c>
      <c r="N42" s="272"/>
      <c r="O42" s="280"/>
      <c r="P42" s="275">
        <f>AR32</f>
        <v>15</v>
      </c>
      <c r="Q42" s="275"/>
      <c r="R42" s="269" t="s">
        <v>29</v>
      </c>
      <c r="S42" s="269"/>
      <c r="T42" s="269">
        <f>AN32</f>
        <v>9</v>
      </c>
      <c r="U42" s="269"/>
      <c r="V42" s="280"/>
      <c r="W42" s="276">
        <f>AK32</f>
        <v>2</v>
      </c>
      <c r="X42" s="277"/>
      <c r="Y42" s="271">
        <f>AU37</f>
        <v>1</v>
      </c>
      <c r="Z42" s="272"/>
      <c r="AA42" s="280"/>
      <c r="AB42" s="275">
        <f>AR37</f>
        <v>15</v>
      </c>
      <c r="AC42" s="275"/>
      <c r="AD42" s="269" t="s">
        <v>29</v>
      </c>
      <c r="AE42" s="269"/>
      <c r="AF42" s="269">
        <f>AN37</f>
        <v>10</v>
      </c>
      <c r="AG42" s="269"/>
      <c r="AH42" s="280"/>
      <c r="AI42" s="276">
        <f>AK37</f>
        <v>2</v>
      </c>
      <c r="AJ42" s="277"/>
      <c r="AK42" s="284"/>
      <c r="AL42" s="285"/>
      <c r="AM42" s="265"/>
      <c r="AN42" s="267"/>
      <c r="AO42" s="267"/>
      <c r="AP42" s="257"/>
      <c r="AQ42" s="257"/>
      <c r="AR42" s="257"/>
      <c r="AS42" s="257"/>
      <c r="AT42" s="265"/>
      <c r="AU42" s="258"/>
      <c r="AV42" s="259"/>
      <c r="AW42" s="346"/>
      <c r="AX42" s="347"/>
      <c r="AY42" s="52"/>
      <c r="AZ42" s="52"/>
      <c r="BA42" s="347"/>
      <c r="BB42" s="351"/>
      <c r="BC42" s="292"/>
      <c r="BD42" s="293"/>
      <c r="BE42" s="293"/>
      <c r="BF42" s="294"/>
      <c r="BG42" s="301"/>
      <c r="BH42" s="302"/>
      <c r="BI42" s="302"/>
      <c r="BJ42" s="302"/>
      <c r="BK42" s="302"/>
      <c r="BL42" s="303"/>
      <c r="BM42" s="310"/>
      <c r="BN42" s="311"/>
      <c r="BO42" s="311"/>
      <c r="BP42" s="312"/>
    </row>
    <row r="43" spans="1:68" ht="12.95" customHeight="1">
      <c r="A43" s="320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2"/>
      <c r="M43" s="273"/>
      <c r="N43" s="274"/>
      <c r="O43" s="281"/>
      <c r="P43" s="262">
        <f>AR33</f>
        <v>13</v>
      </c>
      <c r="Q43" s="262"/>
      <c r="R43" s="263" t="s">
        <v>29</v>
      </c>
      <c r="S43" s="263"/>
      <c r="T43" s="263">
        <f>AN33</f>
        <v>15</v>
      </c>
      <c r="U43" s="263"/>
      <c r="V43" s="281"/>
      <c r="W43" s="278"/>
      <c r="X43" s="279"/>
      <c r="Y43" s="273"/>
      <c r="Z43" s="274"/>
      <c r="AA43" s="281"/>
      <c r="AB43" s="262">
        <f>AR38</f>
        <v>6</v>
      </c>
      <c r="AC43" s="262"/>
      <c r="AD43" s="263" t="s">
        <v>29</v>
      </c>
      <c r="AE43" s="263"/>
      <c r="AF43" s="263">
        <f>AN38</f>
        <v>15</v>
      </c>
      <c r="AG43" s="263"/>
      <c r="AH43" s="281"/>
      <c r="AI43" s="278"/>
      <c r="AJ43" s="279"/>
      <c r="AK43" s="286"/>
      <c r="AL43" s="287"/>
      <c r="AM43" s="266"/>
      <c r="AN43" s="264"/>
      <c r="AO43" s="264"/>
      <c r="AP43" s="245"/>
      <c r="AQ43" s="245"/>
      <c r="AR43" s="245"/>
      <c r="AS43" s="245"/>
      <c r="AT43" s="266"/>
      <c r="AU43" s="260"/>
      <c r="AV43" s="261"/>
      <c r="AW43" s="348"/>
      <c r="AX43" s="349"/>
      <c r="AY43" s="53"/>
      <c r="AZ43" s="53"/>
      <c r="BA43" s="349"/>
      <c r="BB43" s="352"/>
      <c r="BC43" s="295"/>
      <c r="BD43" s="296"/>
      <c r="BE43" s="296"/>
      <c r="BF43" s="297"/>
      <c r="BG43" s="304"/>
      <c r="BH43" s="305"/>
      <c r="BI43" s="305"/>
      <c r="BJ43" s="305"/>
      <c r="BK43" s="305"/>
      <c r="BL43" s="306"/>
      <c r="BM43" s="313"/>
      <c r="BN43" s="314"/>
      <c r="BO43" s="314"/>
      <c r="BP43" s="315"/>
    </row>
  </sheetData>
  <mergeCells count="472">
    <mergeCell ref="BM4:BP6"/>
    <mergeCell ref="M5:X6"/>
    <mergeCell ref="Y5:AJ6"/>
    <mergeCell ref="AK5:AV6"/>
    <mergeCell ref="A1:X3"/>
    <mergeCell ref="A4:L6"/>
    <mergeCell ref="M4:X4"/>
    <mergeCell ref="Y4:AJ4"/>
    <mergeCell ref="AK4:AV4"/>
    <mergeCell ref="AW4:BB6"/>
    <mergeCell ref="BU5:BY5"/>
    <mergeCell ref="BZ5:CE5"/>
    <mergeCell ref="CF5:CG5"/>
    <mergeCell ref="CH5:CI5"/>
    <mergeCell ref="BU6:BY8"/>
    <mergeCell ref="BZ6:CB8"/>
    <mergeCell ref="CC6:CE8"/>
    <mergeCell ref="CF6:CG8"/>
    <mergeCell ref="CH6:CI8"/>
    <mergeCell ref="A7:L7"/>
    <mergeCell ref="M7:N7"/>
    <mergeCell ref="O7:S7"/>
    <mergeCell ref="T7:U7"/>
    <mergeCell ref="V7:X7"/>
    <mergeCell ref="Y7:Z7"/>
    <mergeCell ref="AA7:AE7"/>
    <mergeCell ref="AF7:AG7"/>
    <mergeCell ref="AH7:AJ7"/>
    <mergeCell ref="R8:X8"/>
    <mergeCell ref="Y8:AC8"/>
    <mergeCell ref="AD8:AJ8"/>
    <mergeCell ref="AK8:AO8"/>
    <mergeCell ref="AP8:AV8"/>
    <mergeCell ref="AK7:AL7"/>
    <mergeCell ref="AM7:AQ7"/>
    <mergeCell ref="AR7:AS7"/>
    <mergeCell ref="AT7:AV7"/>
    <mergeCell ref="M9:N9"/>
    <mergeCell ref="O9:O11"/>
    <mergeCell ref="P9:Q9"/>
    <mergeCell ref="R9:S9"/>
    <mergeCell ref="T9:U9"/>
    <mergeCell ref="V9:V11"/>
    <mergeCell ref="M10:N11"/>
    <mergeCell ref="P10:Q10"/>
    <mergeCell ref="R10:S10"/>
    <mergeCell ref="T10:U10"/>
    <mergeCell ref="W9:X9"/>
    <mergeCell ref="Y9:Z9"/>
    <mergeCell ref="AA9:AA11"/>
    <mergeCell ref="AB9:AC9"/>
    <mergeCell ref="AD9:AE9"/>
    <mergeCell ref="AF9:AG9"/>
    <mergeCell ref="W10:X11"/>
    <mergeCell ref="Y10:Z11"/>
    <mergeCell ref="AB10:AC10"/>
    <mergeCell ref="AD10:AE10"/>
    <mergeCell ref="BU9:BY11"/>
    <mergeCell ref="BZ9:CB11"/>
    <mergeCell ref="CC9:CE11"/>
    <mergeCell ref="CF9:CG11"/>
    <mergeCell ref="CH9:CI11"/>
    <mergeCell ref="CJ9:CJ11"/>
    <mergeCell ref="AH9:AH11"/>
    <mergeCell ref="AI9:AJ9"/>
    <mergeCell ref="AK9:AL9"/>
    <mergeCell ref="AM9:AM11"/>
    <mergeCell ref="AN9:AO9"/>
    <mergeCell ref="AP9:AQ9"/>
    <mergeCell ref="BC7:BF11"/>
    <mergeCell ref="BG7:BL11"/>
    <mergeCell ref="BM7:BP11"/>
    <mergeCell ref="AW7:AX11"/>
    <mergeCell ref="BA7:BB11"/>
    <mergeCell ref="AR9:AS9"/>
    <mergeCell ref="AT9:AT11"/>
    <mergeCell ref="AU9:AV9"/>
    <mergeCell ref="AY9:AZ9"/>
    <mergeCell ref="CJ6:CJ8"/>
    <mergeCell ref="BC4:BF6"/>
    <mergeCell ref="BG4:BL6"/>
    <mergeCell ref="A12:L12"/>
    <mergeCell ref="M12:N12"/>
    <mergeCell ref="O12:S12"/>
    <mergeCell ref="T12:U12"/>
    <mergeCell ref="V12:X12"/>
    <mergeCell ref="Y12:Z12"/>
    <mergeCell ref="AU10:AV11"/>
    <mergeCell ref="P11:Q11"/>
    <mergeCell ref="R11:S11"/>
    <mergeCell ref="T11:U11"/>
    <mergeCell ref="AB11:AC11"/>
    <mergeCell ref="AD11:AE11"/>
    <mergeCell ref="AF11:AG11"/>
    <mergeCell ref="AN11:AO11"/>
    <mergeCell ref="AP11:AQ11"/>
    <mergeCell ref="AR11:AS11"/>
    <mergeCell ref="AF10:AG10"/>
    <mergeCell ref="AI10:AJ11"/>
    <mergeCell ref="AK10:AL11"/>
    <mergeCell ref="AN10:AO10"/>
    <mergeCell ref="AP10:AQ10"/>
    <mergeCell ref="AR10:AS10"/>
    <mergeCell ref="A8:L11"/>
    <mergeCell ref="M8:Q8"/>
    <mergeCell ref="CF12:CG14"/>
    <mergeCell ref="CH12:CI14"/>
    <mergeCell ref="CJ12:CJ14"/>
    <mergeCell ref="AT12:AV12"/>
    <mergeCell ref="AW12:AX16"/>
    <mergeCell ref="BA12:BB16"/>
    <mergeCell ref="BC12:BF16"/>
    <mergeCell ref="BG12:BL16"/>
    <mergeCell ref="BM12:BP16"/>
    <mergeCell ref="AP13:AV13"/>
    <mergeCell ref="AM12:AQ12"/>
    <mergeCell ref="AR12:AS12"/>
    <mergeCell ref="AD13:AJ13"/>
    <mergeCell ref="AK13:AO13"/>
    <mergeCell ref="M14:N14"/>
    <mergeCell ref="O14:O16"/>
    <mergeCell ref="P14:Q14"/>
    <mergeCell ref="R14:S14"/>
    <mergeCell ref="BU12:BY14"/>
    <mergeCell ref="BZ12:CB14"/>
    <mergeCell ref="CC12:CE14"/>
    <mergeCell ref="AA12:AE12"/>
    <mergeCell ref="AF12:AG12"/>
    <mergeCell ref="AH12:AJ12"/>
    <mergeCell ref="AK12:AL12"/>
    <mergeCell ref="T14:U14"/>
    <mergeCell ref="V14:V16"/>
    <mergeCell ref="W14:X14"/>
    <mergeCell ref="Y14:Z14"/>
    <mergeCell ref="AA14:AA16"/>
    <mergeCell ref="AB14:AC14"/>
    <mergeCell ref="AB15:AC15"/>
    <mergeCell ref="AB16:AC16"/>
    <mergeCell ref="A13:L16"/>
    <mergeCell ref="M13:Q13"/>
    <mergeCell ref="R13:X13"/>
    <mergeCell ref="Y13:AC13"/>
    <mergeCell ref="AD14:AE14"/>
    <mergeCell ref="AF14:AG14"/>
    <mergeCell ref="AH14:AH16"/>
    <mergeCell ref="AI14:AJ14"/>
    <mergeCell ref="AK14:AL14"/>
    <mergeCell ref="AM14:AM16"/>
    <mergeCell ref="AD15:AE15"/>
    <mergeCell ref="AF15:AG15"/>
    <mergeCell ref="AI15:AJ16"/>
    <mergeCell ref="AK15:AL16"/>
    <mergeCell ref="AN14:AO14"/>
    <mergeCell ref="AP14:AQ14"/>
    <mergeCell ref="AR14:AS14"/>
    <mergeCell ref="AT14:AT16"/>
    <mergeCell ref="AU14:AV14"/>
    <mergeCell ref="AY14:AZ14"/>
    <mergeCell ref="AN15:AO15"/>
    <mergeCell ref="AP15:AQ15"/>
    <mergeCell ref="AR15:AS15"/>
    <mergeCell ref="AU15:AV16"/>
    <mergeCell ref="AM17:AQ17"/>
    <mergeCell ref="AD16:AE16"/>
    <mergeCell ref="AF16:AG16"/>
    <mergeCell ref="AN16:AO16"/>
    <mergeCell ref="AP16:AQ16"/>
    <mergeCell ref="AR16:AS16"/>
    <mergeCell ref="A17:L17"/>
    <mergeCell ref="M17:N17"/>
    <mergeCell ref="O17:S17"/>
    <mergeCell ref="T17:U17"/>
    <mergeCell ref="V17:X17"/>
    <mergeCell ref="M15:N16"/>
    <mergeCell ref="P15:Q15"/>
    <mergeCell ref="R15:S15"/>
    <mergeCell ref="T15:U15"/>
    <mergeCell ref="W15:X16"/>
    <mergeCell ref="Y15:Z16"/>
    <mergeCell ref="P16:Q16"/>
    <mergeCell ref="R16:S16"/>
    <mergeCell ref="T16:U16"/>
    <mergeCell ref="BM17:BP21"/>
    <mergeCell ref="A18:L21"/>
    <mergeCell ref="M18:Q18"/>
    <mergeCell ref="R18:X18"/>
    <mergeCell ref="Y18:AC18"/>
    <mergeCell ref="AD18:AJ18"/>
    <mergeCell ref="AK18:AO18"/>
    <mergeCell ref="AP18:AV18"/>
    <mergeCell ref="M19:N19"/>
    <mergeCell ref="O19:O21"/>
    <mergeCell ref="AR17:AS17"/>
    <mergeCell ref="AT17:AV17"/>
    <mergeCell ref="AW17:AX21"/>
    <mergeCell ref="BA17:BB21"/>
    <mergeCell ref="BC17:BF21"/>
    <mergeCell ref="BG17:BL21"/>
    <mergeCell ref="AU19:AV19"/>
    <mergeCell ref="AY19:AZ19"/>
    <mergeCell ref="AU20:AV21"/>
    <mergeCell ref="Y17:Z17"/>
    <mergeCell ref="AA17:AE17"/>
    <mergeCell ref="AF17:AG17"/>
    <mergeCell ref="AH17:AJ17"/>
    <mergeCell ref="AK17:AL17"/>
    <mergeCell ref="AF19:AG19"/>
    <mergeCell ref="AH19:AH21"/>
    <mergeCell ref="AI19:AJ19"/>
    <mergeCell ref="AB20:AC20"/>
    <mergeCell ref="AD20:AE20"/>
    <mergeCell ref="AF20:AG20"/>
    <mergeCell ref="AI20:AJ21"/>
    <mergeCell ref="P19:Q19"/>
    <mergeCell ref="R19:S19"/>
    <mergeCell ref="T19:U19"/>
    <mergeCell ref="V19:V21"/>
    <mergeCell ref="W19:X19"/>
    <mergeCell ref="Y19:Z19"/>
    <mergeCell ref="AK19:AL19"/>
    <mergeCell ref="AM19:AM21"/>
    <mergeCell ref="AN19:AO19"/>
    <mergeCell ref="AP19:AQ19"/>
    <mergeCell ref="AR19:AS19"/>
    <mergeCell ref="AT19:AT21"/>
    <mergeCell ref="AK20:AL21"/>
    <mergeCell ref="AN20:AO20"/>
    <mergeCell ref="AP20:AQ20"/>
    <mergeCell ref="AR20:AS20"/>
    <mergeCell ref="A23:X25"/>
    <mergeCell ref="A26:L28"/>
    <mergeCell ref="M26:X26"/>
    <mergeCell ref="Y26:AJ26"/>
    <mergeCell ref="AK26:AV26"/>
    <mergeCell ref="AW26:BB28"/>
    <mergeCell ref="AB21:AC21"/>
    <mergeCell ref="AD21:AE21"/>
    <mergeCell ref="AF21:AG21"/>
    <mergeCell ref="AN21:AO21"/>
    <mergeCell ref="AP21:AQ21"/>
    <mergeCell ref="AR21:AS21"/>
    <mergeCell ref="M20:N21"/>
    <mergeCell ref="P20:Q20"/>
    <mergeCell ref="R20:S20"/>
    <mergeCell ref="T20:U20"/>
    <mergeCell ref="W20:X21"/>
    <mergeCell ref="Y20:Z21"/>
    <mergeCell ref="P21:Q21"/>
    <mergeCell ref="R21:S21"/>
    <mergeCell ref="T21:U21"/>
    <mergeCell ref="AA19:AA21"/>
    <mergeCell ref="AB19:AC19"/>
    <mergeCell ref="AD19:AE19"/>
    <mergeCell ref="A29:L29"/>
    <mergeCell ref="M29:N29"/>
    <mergeCell ref="O29:S29"/>
    <mergeCell ref="T29:U29"/>
    <mergeCell ref="V29:X29"/>
    <mergeCell ref="Y29:Z29"/>
    <mergeCell ref="BC26:BF28"/>
    <mergeCell ref="BG26:BL28"/>
    <mergeCell ref="BM26:BP28"/>
    <mergeCell ref="M27:X28"/>
    <mergeCell ref="Y27:AJ28"/>
    <mergeCell ref="AK27:AV28"/>
    <mergeCell ref="BC29:BF33"/>
    <mergeCell ref="BG29:BL33"/>
    <mergeCell ref="BM29:BP33"/>
    <mergeCell ref="AP30:AV30"/>
    <mergeCell ref="AA29:AE29"/>
    <mergeCell ref="AF29:AG29"/>
    <mergeCell ref="AH29:AJ29"/>
    <mergeCell ref="AK29:AL29"/>
    <mergeCell ref="AM29:AQ29"/>
    <mergeCell ref="AR29:AS29"/>
    <mergeCell ref="AD30:AJ30"/>
    <mergeCell ref="AK30:AO30"/>
    <mergeCell ref="M31:N31"/>
    <mergeCell ref="O31:O33"/>
    <mergeCell ref="P31:Q31"/>
    <mergeCell ref="R31:S31"/>
    <mergeCell ref="AT29:AV29"/>
    <mergeCell ref="AW29:AX33"/>
    <mergeCell ref="BA29:BB33"/>
    <mergeCell ref="T31:U31"/>
    <mergeCell ref="V31:V33"/>
    <mergeCell ref="W31:X31"/>
    <mergeCell ref="Y31:Z31"/>
    <mergeCell ref="AA31:AA33"/>
    <mergeCell ref="AB31:AC31"/>
    <mergeCell ref="AB32:AC32"/>
    <mergeCell ref="AB33:AC33"/>
    <mergeCell ref="A30:L33"/>
    <mergeCell ref="M30:Q30"/>
    <mergeCell ref="R30:X30"/>
    <mergeCell ref="Y30:AC30"/>
    <mergeCell ref="AD31:AE31"/>
    <mergeCell ref="AF31:AG31"/>
    <mergeCell ref="AH31:AH33"/>
    <mergeCell ref="AI31:AJ31"/>
    <mergeCell ref="AK31:AL31"/>
    <mergeCell ref="AM31:AM33"/>
    <mergeCell ref="AD32:AE32"/>
    <mergeCell ref="AF32:AG32"/>
    <mergeCell ref="AI32:AJ33"/>
    <mergeCell ref="AK32:AL33"/>
    <mergeCell ref="AN31:AO31"/>
    <mergeCell ref="AP31:AQ31"/>
    <mergeCell ref="AR31:AS31"/>
    <mergeCell ref="AT31:AT33"/>
    <mergeCell ref="AU31:AV31"/>
    <mergeCell ref="AY31:AZ31"/>
    <mergeCell ref="AN32:AO32"/>
    <mergeCell ref="AP32:AQ32"/>
    <mergeCell ref="AR32:AS32"/>
    <mergeCell ref="AU32:AV33"/>
    <mergeCell ref="AR33:AS33"/>
    <mergeCell ref="A34:L34"/>
    <mergeCell ref="M34:N34"/>
    <mergeCell ref="O34:S34"/>
    <mergeCell ref="T34:U34"/>
    <mergeCell ref="V34:X34"/>
    <mergeCell ref="M32:N33"/>
    <mergeCell ref="P32:Q32"/>
    <mergeCell ref="R32:S32"/>
    <mergeCell ref="T32:U32"/>
    <mergeCell ref="W32:X33"/>
    <mergeCell ref="Y32:Z33"/>
    <mergeCell ref="P33:Q33"/>
    <mergeCell ref="R33:S33"/>
    <mergeCell ref="T33:U33"/>
    <mergeCell ref="AA34:AE34"/>
    <mergeCell ref="AF34:AG34"/>
    <mergeCell ref="AH34:AJ34"/>
    <mergeCell ref="AK34:AL34"/>
    <mergeCell ref="AM34:AQ34"/>
    <mergeCell ref="AD33:AE33"/>
    <mergeCell ref="AF33:AG33"/>
    <mergeCell ref="AN33:AO33"/>
    <mergeCell ref="AP33:AQ33"/>
    <mergeCell ref="T36:U36"/>
    <mergeCell ref="V36:V38"/>
    <mergeCell ref="W36:X36"/>
    <mergeCell ref="Y36:Z36"/>
    <mergeCell ref="BM34:BP38"/>
    <mergeCell ref="A35:L38"/>
    <mergeCell ref="M35:Q35"/>
    <mergeCell ref="R35:X35"/>
    <mergeCell ref="Y35:AC35"/>
    <mergeCell ref="AD35:AJ35"/>
    <mergeCell ref="AK35:AO35"/>
    <mergeCell ref="AP35:AV35"/>
    <mergeCell ref="M36:N36"/>
    <mergeCell ref="O36:O38"/>
    <mergeCell ref="AR34:AS34"/>
    <mergeCell ref="AT34:AV34"/>
    <mergeCell ref="AW34:AX38"/>
    <mergeCell ref="BA34:BB38"/>
    <mergeCell ref="BC34:BF38"/>
    <mergeCell ref="BG34:BL38"/>
    <mergeCell ref="AU36:AV36"/>
    <mergeCell ref="AY36:AZ36"/>
    <mergeCell ref="AU37:AV38"/>
    <mergeCell ref="Y34:Z34"/>
    <mergeCell ref="AK36:AL36"/>
    <mergeCell ref="AM36:AM38"/>
    <mergeCell ref="AN36:AO36"/>
    <mergeCell ref="AP36:AQ36"/>
    <mergeCell ref="AR36:AS36"/>
    <mergeCell ref="AT36:AT38"/>
    <mergeCell ref="AK37:AL38"/>
    <mergeCell ref="AN37:AO37"/>
    <mergeCell ref="AP37:AQ37"/>
    <mergeCell ref="AR37:AS37"/>
    <mergeCell ref="AN38:AO38"/>
    <mergeCell ref="AP38:AQ38"/>
    <mergeCell ref="AR38:AS38"/>
    <mergeCell ref="M37:N38"/>
    <mergeCell ref="P37:Q37"/>
    <mergeCell ref="R37:S37"/>
    <mergeCell ref="T37:U37"/>
    <mergeCell ref="W37:X38"/>
    <mergeCell ref="Y37:Z38"/>
    <mergeCell ref="P38:Q38"/>
    <mergeCell ref="R38:S38"/>
    <mergeCell ref="T38:U38"/>
    <mergeCell ref="AA36:AA38"/>
    <mergeCell ref="AB36:AC36"/>
    <mergeCell ref="AD36:AE36"/>
    <mergeCell ref="AF36:AG36"/>
    <mergeCell ref="AH36:AH38"/>
    <mergeCell ref="AI36:AJ36"/>
    <mergeCell ref="AB37:AC37"/>
    <mergeCell ref="AD37:AE37"/>
    <mergeCell ref="AF37:AG37"/>
    <mergeCell ref="AI37:AJ38"/>
    <mergeCell ref="P36:Q36"/>
    <mergeCell ref="R36:S36"/>
    <mergeCell ref="A39:L39"/>
    <mergeCell ref="M39:N39"/>
    <mergeCell ref="O39:S39"/>
    <mergeCell ref="T39:U39"/>
    <mergeCell ref="V39:X39"/>
    <mergeCell ref="Y39:Z39"/>
    <mergeCell ref="AB38:AC38"/>
    <mergeCell ref="AD38:AE38"/>
    <mergeCell ref="AF38:AG38"/>
    <mergeCell ref="BC39:BF43"/>
    <mergeCell ref="BG39:BL43"/>
    <mergeCell ref="BM39:BP43"/>
    <mergeCell ref="AP40:AV40"/>
    <mergeCell ref="AA39:AE39"/>
    <mergeCell ref="AF39:AG39"/>
    <mergeCell ref="AH39:AJ39"/>
    <mergeCell ref="AK39:AL39"/>
    <mergeCell ref="AM39:AQ39"/>
    <mergeCell ref="AR39:AS39"/>
    <mergeCell ref="AD40:AJ40"/>
    <mergeCell ref="AK40:AO40"/>
    <mergeCell ref="M41:N41"/>
    <mergeCell ref="O41:O43"/>
    <mergeCell ref="P41:Q41"/>
    <mergeCell ref="R41:S41"/>
    <mergeCell ref="AT39:AV39"/>
    <mergeCell ref="AW39:AX43"/>
    <mergeCell ref="BA39:BB43"/>
    <mergeCell ref="T41:U41"/>
    <mergeCell ref="V41:V43"/>
    <mergeCell ref="W41:X41"/>
    <mergeCell ref="Y41:Z41"/>
    <mergeCell ref="AA41:AA43"/>
    <mergeCell ref="AB41:AC41"/>
    <mergeCell ref="AB42:AC42"/>
    <mergeCell ref="AB43:AC43"/>
    <mergeCell ref="A40:L43"/>
    <mergeCell ref="M40:Q40"/>
    <mergeCell ref="R40:X40"/>
    <mergeCell ref="Y40:AC40"/>
    <mergeCell ref="AD41:AE41"/>
    <mergeCell ref="AF41:AG41"/>
    <mergeCell ref="AH41:AH43"/>
    <mergeCell ref="AI41:AJ41"/>
    <mergeCell ref="AK41:AL41"/>
    <mergeCell ref="AM41:AM43"/>
    <mergeCell ref="AD42:AE42"/>
    <mergeCell ref="AF42:AG42"/>
    <mergeCell ref="AI42:AJ43"/>
    <mergeCell ref="AK42:AL43"/>
    <mergeCell ref="AN41:AO41"/>
    <mergeCell ref="AP41:AQ41"/>
    <mergeCell ref="AR41:AS41"/>
    <mergeCell ref="AT41:AT43"/>
    <mergeCell ref="AU41:AV41"/>
    <mergeCell ref="AY41:AZ41"/>
    <mergeCell ref="AN42:AO42"/>
    <mergeCell ref="AP42:AQ42"/>
    <mergeCell ref="AR42:AS42"/>
    <mergeCell ref="AU42:AV43"/>
    <mergeCell ref="AD43:AE43"/>
    <mergeCell ref="AF43:AG43"/>
    <mergeCell ref="AN43:AO43"/>
    <mergeCell ref="AP43:AQ43"/>
    <mergeCell ref="AR43:AS43"/>
    <mergeCell ref="M42:N43"/>
    <mergeCell ref="P42:Q42"/>
    <mergeCell ref="R42:S42"/>
    <mergeCell ref="T42:U42"/>
    <mergeCell ref="W42:X43"/>
    <mergeCell ref="Y42:Z43"/>
    <mergeCell ref="P43:Q43"/>
    <mergeCell ref="R43:S43"/>
    <mergeCell ref="T43:U43"/>
  </mergeCells>
  <phoneticPr fontId="2"/>
  <pageMargins left="0.75" right="0.75" top="1" bottom="1" header="0.51200000000000001" footer="0.51200000000000001"/>
  <pageSetup paperSize="9" scale="64" orientation="portrait"/>
  <headerFooter alignWithMargins="0"/>
  <colBreaks count="1" manualBreakCount="1">
    <brk id="6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フリー、予選１</vt:lpstr>
      <vt:lpstr>フリー、予選２</vt:lpstr>
      <vt:lpstr>フリー予選結果</vt:lpstr>
      <vt:lpstr>フリー、決勝</vt:lpstr>
      <vt:lpstr>フリー、決勝７位以降（トーナメント）</vt:lpstr>
      <vt:lpstr>１５０UP</vt:lpstr>
      <vt:lpstr>１９０，２３０UP</vt:lpstr>
      <vt:lpstr>'フリー、決勝７位以降（トーナメント）'!Print_Area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 和美</dc:creator>
  <cp:lastModifiedBy>野上清</cp:lastModifiedBy>
  <dcterms:created xsi:type="dcterms:W3CDTF">2018-09-01T23:42:12Z</dcterms:created>
  <dcterms:modified xsi:type="dcterms:W3CDTF">2018-09-06T12:00:36Z</dcterms:modified>
</cp:coreProperties>
</file>